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05" windowWidth="19035" windowHeight="12525" activeTab="0"/>
  </bookViews>
  <sheets>
    <sheet name="Anmälningsformulär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<sst xmlns="http://schemas.openxmlformats.org/spreadsheetml/2006/main" count="62" uniqueCount="44">
  <si>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Version: 1.00</t>
  </si>
  <si>
    <t>SEPERATIONSBLANKETT</t>
  </si>
  <si>
    <t>Historia</t>
  </si>
  <si>
    <t>Nutid</t>
  </si>
  <si>
    <t>Framtid</t>
  </si>
  <si>
    <t>Är tveksam 100%</t>
  </si>
  <si>
    <t>Är beslutsam 100%</t>
  </si>
  <si>
    <t>Beräkning:</t>
  </si>
  <si>
    <t>Oro</t>
  </si>
  <si>
    <t>Otrygghet</t>
  </si>
  <si>
    <t>SVAR:</t>
  </si>
  <si>
    <t>Antal</t>
  </si>
  <si>
    <t>Summa</t>
  </si>
  <si>
    <t>Historia min</t>
  </si>
  <si>
    <t>Nutid min</t>
  </si>
  <si>
    <t>Framtid min</t>
  </si>
  <si>
    <t>Resultat</t>
  </si>
  <si>
    <t>mycket orolig</t>
  </si>
  <si>
    <t>stor otrygghet</t>
  </si>
  <si>
    <t>risk för att ändra uppfattning i framtiden</t>
  </si>
  <si>
    <t>otrygghet</t>
  </si>
  <si>
    <t>risk för att att ändra uppfattning i framtiden</t>
  </si>
  <si>
    <t>orolig</t>
  </si>
  <si>
    <t>lite orolig</t>
  </si>
  <si>
    <t>bara lite trygghet</t>
  </si>
  <si>
    <t>viss risk för att ändra uppfattning i framtiden</t>
  </si>
  <si>
    <t>lugn</t>
  </si>
  <si>
    <t>lite trygghet</t>
  </si>
  <si>
    <t>trygghet</t>
  </si>
  <si>
    <t>ingen risk för att ändra uppfattning i framtiden</t>
  </si>
  <si>
    <t>Person 1</t>
  </si>
  <si>
    <t>Jag vill idag………</t>
  </si>
  <si>
    <t>Ticket nr:</t>
  </si>
  <si>
    <t>Datum:</t>
  </si>
  <si>
    <t>Den andra personens namn:</t>
  </si>
  <si>
    <t>Mitt namn:</t>
  </si>
  <si>
    <t>Skiljas</t>
  </si>
  <si>
    <t>Ha ensam vårdnad om barnet Pär</t>
  </si>
  <si>
    <t>Ha ensam vårdnad om hunden Fido</t>
  </si>
  <si>
    <t>Ha huset för mig själv</t>
  </si>
  <si>
    <t>Aldrig mera se dig</t>
  </si>
  <si>
    <t>Aldrig att du ringer eller kontakter mig mera</t>
  </si>
  <si>
    <t>Pelle</t>
  </si>
  <si>
    <t>Maria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</si>
</sst>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44"/>
      <name val="Arial"/>
      <family val="0"/>
    </font>
    <font>
      <sz val="8"/>
      <name val="Tahoma"/>
      <family val="2"/>
    </font>
    <font>
      <sz val="26"/>
      <name val="Arial"/>
      <family val="2"/>
    </font>
    <font>
      <sz val="20"/>
      <name val="Arial"/>
      <family val="2"/>
    </font>
    <font>
      <sz val="8.75"/>
      <name val="Arial"/>
      <family val="0"/>
    </font>
    <font>
      <b/>
      <sz val="10"/>
      <color indexed="44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left"/>
    </xf>
    <xf numFmtId="9" fontId="4" fillId="2" borderId="0" xfId="0" applyNumberFormat="1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Beslutsamhetsfaktor vid seperation</a:t>
            </a:r>
          </a:p>
        </c:rich>
      </c:tx>
      <c:layout>
        <c:manualLayout>
          <c:xMode val="factor"/>
          <c:yMode val="factor"/>
          <c:x val="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475"/>
          <c:w val="0.975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Anmälningsformulär!$R$27</c:f>
              <c:strCache>
                <c:ptCount val="1"/>
                <c:pt idx="0">
                  <c:v>Otrygghet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Anmälningsformulär!$C$29</c:f>
              <c:strCache>
                <c:ptCount val="1"/>
                <c:pt idx="0">
                  <c:v>Pelle med ticket nr 8148 är lite orolig och känner otrygghet och känner risk för att att ändra uppfattning i framtiden</c:v>
                </c:pt>
              </c:strCache>
            </c:strRef>
          </c:cat>
          <c:val>
            <c:numRef>
              <c:f>Anmälningsformulär!$R$29</c:f>
              <c:numCache/>
            </c:numRef>
          </c:val>
        </c:ser>
        <c:axId val="8927418"/>
        <c:axId val="48947571"/>
      </c:barChart>
      <c:catAx>
        <c:axId val="892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7571"/>
        <c:crosses val="autoZero"/>
        <c:auto val="1"/>
        <c:lblOffset val="100"/>
        <c:noMultiLvlLbl val="0"/>
      </c:catAx>
      <c:valAx>
        <c:axId val="4894757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2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29</xdr:row>
      <xdr:rowOff>47625</xdr:rowOff>
    </xdr:from>
    <xdr:to>
      <xdr:col>10</xdr:col>
      <xdr:colOff>561975</xdr:colOff>
      <xdr:row>49</xdr:row>
      <xdr:rowOff>0</xdr:rowOff>
    </xdr:to>
    <xdr:graphicFrame>
      <xdr:nvGraphicFramePr>
        <xdr:cNvPr id="1" name="Chart 63"/>
        <xdr:cNvGraphicFramePr/>
      </xdr:nvGraphicFramePr>
      <xdr:xfrm>
        <a:off x="628650" y="5981700"/>
        <a:ext cx="8048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</xdr:row>
      <xdr:rowOff>47625</xdr:rowOff>
    </xdr:from>
    <xdr:to>
      <xdr:col>11</xdr:col>
      <xdr:colOff>352425</xdr:colOff>
      <xdr:row>5</xdr:row>
      <xdr:rowOff>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0"/>
  <sheetViews>
    <sheetView tabSelected="1" zoomScale="80" zoomScaleNormal="80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11.00390625" style="0" customWidth="1"/>
    <col min="5" max="5" width="3.421875" style="0" customWidth="1"/>
    <col min="6" max="6" width="5.28125" style="0" customWidth="1"/>
    <col min="7" max="7" width="12.00390625" style="0" customWidth="1"/>
    <col min="8" max="8" width="13.421875" style="0" customWidth="1"/>
    <col min="13" max="14" width="8.421875" style="0" customWidth="1"/>
    <col min="15" max="17" width="4.8515625" style="0" customWidth="1"/>
    <col min="18" max="18" width="11.8515625" style="0" customWidth="1"/>
  </cols>
  <sheetData>
    <row r="1" spans="1:3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2"/>
      <c r="C2" s="3"/>
      <c r="D2" s="3"/>
      <c r="E2" s="3"/>
      <c r="F2" s="3"/>
      <c r="G2" s="3"/>
      <c r="H2" s="3"/>
      <c r="I2" s="3"/>
      <c r="J2" s="3" t="s">
        <v>0</v>
      </c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8"/>
      <c r="C4" s="9" t="s">
        <v>35</v>
      </c>
      <c r="D4" s="10" t="s">
        <v>42</v>
      </c>
      <c r="E4" s="6"/>
      <c r="F4" s="6"/>
      <c r="G4" s="6"/>
      <c r="H4" s="6"/>
      <c r="I4" s="6"/>
      <c r="J4" s="6"/>
      <c r="K4" s="6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/>
      <c r="B5" s="8"/>
      <c r="C5" s="9" t="s">
        <v>34</v>
      </c>
      <c r="D5" s="10" t="s">
        <v>43</v>
      </c>
      <c r="E5" s="6"/>
      <c r="F5" s="6"/>
      <c r="G5" s="6"/>
      <c r="H5" s="6"/>
      <c r="I5" s="6"/>
      <c r="J5" s="6"/>
      <c r="K5" s="6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/>
      <c r="B6" s="8"/>
      <c r="C6" s="9" t="s">
        <v>32</v>
      </c>
      <c r="D6" s="11">
        <f ca="1">INT(RAND()*10000)</f>
        <v>715</v>
      </c>
      <c r="E6" s="6"/>
      <c r="F6" s="6"/>
      <c r="G6" s="6"/>
      <c r="H6" s="6"/>
      <c r="I6" s="6"/>
      <c r="J6" s="6"/>
      <c r="K6" s="6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/>
      <c r="B7" s="8"/>
      <c r="C7" s="9" t="s">
        <v>33</v>
      </c>
      <c r="D7" s="46">
        <f ca="1">TODAY()</f>
        <v>40201</v>
      </c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8"/>
      <c r="C8" s="6"/>
      <c r="D8" s="6"/>
      <c r="E8" s="6"/>
      <c r="F8" s="6"/>
      <c r="G8" s="6"/>
      <c r="H8" s="6"/>
      <c r="I8" s="6"/>
      <c r="J8" s="6"/>
      <c r="K8" s="6"/>
      <c r="L8" s="7"/>
      <c r="M8" s="31"/>
      <c r="N8" s="31"/>
      <c r="O8" s="31"/>
      <c r="P8" s="31"/>
      <c r="Q8" s="31"/>
      <c r="R8" s="3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8"/>
      <c r="C9" s="12" t="s">
        <v>31</v>
      </c>
      <c r="D9" s="12" t="s">
        <v>2</v>
      </c>
      <c r="E9" s="12"/>
      <c r="F9" s="12" t="s">
        <v>3</v>
      </c>
      <c r="G9" s="12"/>
      <c r="H9" s="6"/>
      <c r="I9" s="12" t="s">
        <v>4</v>
      </c>
      <c r="J9" s="6"/>
      <c r="K9" s="6"/>
      <c r="L9" s="13"/>
      <c r="M9" s="31"/>
      <c r="N9" s="31"/>
      <c r="O9" s="31"/>
      <c r="P9" s="31"/>
      <c r="Q9" s="31"/>
      <c r="R9" s="31"/>
      <c r="S9" s="30"/>
      <c r="T9" s="30"/>
      <c r="U9" s="3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/>
      <c r="B10" s="8"/>
      <c r="D10" s="6"/>
      <c r="E10" s="14"/>
      <c r="F10" s="6"/>
      <c r="G10" s="14"/>
      <c r="H10" s="6" t="s">
        <v>5</v>
      </c>
      <c r="I10" s="6"/>
      <c r="J10" s="6"/>
      <c r="K10" s="9" t="s">
        <v>6</v>
      </c>
      <c r="L10" s="13"/>
      <c r="M10" s="31" t="s">
        <v>7</v>
      </c>
      <c r="N10" s="31"/>
      <c r="O10" s="31"/>
      <c r="P10" s="31"/>
      <c r="Q10" s="31"/>
      <c r="R10" s="31"/>
      <c r="S10" s="30"/>
      <c r="T10" s="30"/>
      <c r="U10" s="3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.75" customHeight="1">
      <c r="A11" s="1"/>
      <c r="B11" s="16">
        <v>1</v>
      </c>
      <c r="C11" s="17" t="s">
        <v>36</v>
      </c>
      <c r="D11" s="6"/>
      <c r="E11" s="18" t="b">
        <v>1</v>
      </c>
      <c r="F11" s="6"/>
      <c r="G11" s="18" t="b">
        <v>1</v>
      </c>
      <c r="H11" s="6"/>
      <c r="I11" s="6"/>
      <c r="J11" s="6"/>
      <c r="K11" s="6"/>
      <c r="L11" s="13">
        <v>100</v>
      </c>
      <c r="M11" s="31" t="b">
        <f aca="true" t="shared" si="0" ref="M11:M25">ISTEXT(C11)</f>
        <v>1</v>
      </c>
      <c r="N11" s="31">
        <f aca="true" t="shared" si="1" ref="N11:N25">IF(M11=TRUE,1,0)</f>
        <v>1</v>
      </c>
      <c r="O11" s="31">
        <f aca="true" t="shared" si="2" ref="O11:O25">IF(E11=TRUE,1,0)</f>
        <v>1</v>
      </c>
      <c r="P11" s="31">
        <f aca="true" t="shared" si="3" ref="P11:P25">IF(G11=TRUE,1,0)</f>
        <v>1</v>
      </c>
      <c r="Q11" s="31">
        <f aca="true" t="shared" si="4" ref="Q11:Q25">IF(O11+P11&gt;0,1,0)</f>
        <v>1</v>
      </c>
      <c r="R11" s="47">
        <f aca="true" t="shared" si="5" ref="R11:R25">IF(N11=1,0.01*L11*(O11+P11),0)</f>
        <v>2</v>
      </c>
      <c r="S11" s="30"/>
      <c r="T11" s="30"/>
      <c r="U11" s="3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8.75" customHeight="1">
      <c r="A12" s="1"/>
      <c r="B12" s="16">
        <v>2</v>
      </c>
      <c r="C12" s="17" t="s">
        <v>37</v>
      </c>
      <c r="D12" s="6"/>
      <c r="E12" s="18" t="b">
        <v>0</v>
      </c>
      <c r="F12" s="6"/>
      <c r="G12" s="18" t="b">
        <v>1</v>
      </c>
      <c r="H12" s="6"/>
      <c r="I12" s="6"/>
      <c r="J12" s="6"/>
      <c r="K12" s="6"/>
      <c r="L12" s="13">
        <v>88</v>
      </c>
      <c r="M12" s="31" t="b">
        <f t="shared" si="0"/>
        <v>1</v>
      </c>
      <c r="N12" s="31">
        <f t="shared" si="1"/>
        <v>1</v>
      </c>
      <c r="O12" s="31">
        <f t="shared" si="2"/>
        <v>0</v>
      </c>
      <c r="P12" s="31">
        <f t="shared" si="3"/>
        <v>1</v>
      </c>
      <c r="Q12" s="31">
        <f t="shared" si="4"/>
        <v>1</v>
      </c>
      <c r="R12" s="47">
        <f t="shared" si="5"/>
        <v>0.88</v>
      </c>
      <c r="S12" s="30"/>
      <c r="T12" s="30"/>
      <c r="U12" s="3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.75" customHeight="1">
      <c r="A13" s="1"/>
      <c r="B13" s="16">
        <v>3</v>
      </c>
      <c r="C13" s="17" t="s">
        <v>38</v>
      </c>
      <c r="D13" s="6"/>
      <c r="E13" s="18" t="b">
        <v>0</v>
      </c>
      <c r="F13" s="6"/>
      <c r="G13" s="18" t="b">
        <v>1</v>
      </c>
      <c r="H13" s="6"/>
      <c r="I13" s="6"/>
      <c r="J13" s="6"/>
      <c r="K13" s="6"/>
      <c r="L13" s="13">
        <v>51</v>
      </c>
      <c r="M13" s="31" t="b">
        <f t="shared" si="0"/>
        <v>1</v>
      </c>
      <c r="N13" s="31">
        <f t="shared" si="1"/>
        <v>1</v>
      </c>
      <c r="O13" s="31">
        <f t="shared" si="2"/>
        <v>0</v>
      </c>
      <c r="P13" s="31">
        <f t="shared" si="3"/>
        <v>1</v>
      </c>
      <c r="Q13" s="31">
        <f t="shared" si="4"/>
        <v>1</v>
      </c>
      <c r="R13" s="47">
        <f t="shared" si="5"/>
        <v>0.51</v>
      </c>
      <c r="S13" s="30"/>
      <c r="T13" s="30"/>
      <c r="U13" s="3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.75" customHeight="1">
      <c r="A14" s="1"/>
      <c r="B14" s="16">
        <v>4</v>
      </c>
      <c r="C14" s="17" t="s">
        <v>39</v>
      </c>
      <c r="D14" s="6"/>
      <c r="E14" s="18" t="b">
        <v>0</v>
      </c>
      <c r="F14" s="6"/>
      <c r="G14" s="18" t="b">
        <v>1</v>
      </c>
      <c r="H14" s="6"/>
      <c r="I14" s="6"/>
      <c r="J14" s="6"/>
      <c r="K14" s="6"/>
      <c r="L14" s="13">
        <v>100</v>
      </c>
      <c r="M14" s="31" t="b">
        <f t="shared" si="0"/>
        <v>1</v>
      </c>
      <c r="N14" s="31">
        <f t="shared" si="1"/>
        <v>1</v>
      </c>
      <c r="O14" s="31">
        <f t="shared" si="2"/>
        <v>0</v>
      </c>
      <c r="P14" s="31">
        <f t="shared" si="3"/>
        <v>1</v>
      </c>
      <c r="Q14" s="31">
        <f t="shared" si="4"/>
        <v>1</v>
      </c>
      <c r="R14" s="47">
        <f t="shared" si="5"/>
        <v>1</v>
      </c>
      <c r="S14" s="30"/>
      <c r="T14" s="30"/>
      <c r="U14" s="3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.75" customHeight="1">
      <c r="A15" s="1"/>
      <c r="B15" s="16">
        <v>5</v>
      </c>
      <c r="C15" s="17" t="s">
        <v>40</v>
      </c>
      <c r="D15" s="6"/>
      <c r="E15" s="18" t="b">
        <v>1</v>
      </c>
      <c r="F15" s="6"/>
      <c r="G15" s="18" t="b">
        <v>1</v>
      </c>
      <c r="H15" s="6"/>
      <c r="I15" s="6"/>
      <c r="J15" s="6"/>
      <c r="K15" s="6"/>
      <c r="L15" s="13">
        <v>82</v>
      </c>
      <c r="M15" s="31" t="b">
        <f t="shared" si="0"/>
        <v>1</v>
      </c>
      <c r="N15" s="31">
        <f t="shared" si="1"/>
        <v>1</v>
      </c>
      <c r="O15" s="31">
        <f t="shared" si="2"/>
        <v>1</v>
      </c>
      <c r="P15" s="31">
        <f t="shared" si="3"/>
        <v>1</v>
      </c>
      <c r="Q15" s="31">
        <f t="shared" si="4"/>
        <v>1</v>
      </c>
      <c r="R15" s="47">
        <f t="shared" si="5"/>
        <v>1.6400000000000001</v>
      </c>
      <c r="S15" s="30"/>
      <c r="T15" s="30"/>
      <c r="U15" s="3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 customHeight="1">
      <c r="A16" s="1"/>
      <c r="B16" s="16">
        <v>6</v>
      </c>
      <c r="C16" s="17" t="s">
        <v>41</v>
      </c>
      <c r="D16" s="6"/>
      <c r="E16" s="18" t="b">
        <v>0</v>
      </c>
      <c r="F16" s="6"/>
      <c r="G16" s="18" t="b">
        <v>1</v>
      </c>
      <c r="H16" s="6"/>
      <c r="I16" s="6"/>
      <c r="J16" s="6"/>
      <c r="K16" s="6"/>
      <c r="L16" s="13">
        <v>55</v>
      </c>
      <c r="M16" s="31" t="b">
        <f t="shared" si="0"/>
        <v>1</v>
      </c>
      <c r="N16" s="31">
        <f t="shared" si="1"/>
        <v>1</v>
      </c>
      <c r="O16" s="31">
        <f t="shared" si="2"/>
        <v>0</v>
      </c>
      <c r="P16" s="31">
        <f t="shared" si="3"/>
        <v>1</v>
      </c>
      <c r="Q16" s="31">
        <f t="shared" si="4"/>
        <v>1</v>
      </c>
      <c r="R16" s="47">
        <f t="shared" si="5"/>
        <v>0.55</v>
      </c>
      <c r="S16" s="30"/>
      <c r="T16" s="30"/>
      <c r="U16" s="3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.75" customHeight="1">
      <c r="A17" s="1"/>
      <c r="B17" s="16">
        <v>7</v>
      </c>
      <c r="C17" s="17"/>
      <c r="D17" s="6"/>
      <c r="E17" s="18" t="b">
        <v>0</v>
      </c>
      <c r="F17" s="6"/>
      <c r="G17" s="18" t="b">
        <v>0</v>
      </c>
      <c r="H17" s="6"/>
      <c r="I17" s="6"/>
      <c r="J17" s="6"/>
      <c r="K17" s="6"/>
      <c r="L17" s="13">
        <v>0</v>
      </c>
      <c r="M17" s="31" t="b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47">
        <f t="shared" si="5"/>
        <v>0</v>
      </c>
      <c r="S17" s="30"/>
      <c r="T17" s="30"/>
      <c r="U17" s="3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 customHeight="1">
      <c r="A18" s="1"/>
      <c r="B18" s="16">
        <v>8</v>
      </c>
      <c r="C18" s="17"/>
      <c r="D18" s="6"/>
      <c r="E18" s="18" t="b">
        <v>0</v>
      </c>
      <c r="F18" s="6"/>
      <c r="G18" s="18" t="b">
        <v>0</v>
      </c>
      <c r="H18" s="6"/>
      <c r="I18" s="6"/>
      <c r="J18" s="6"/>
      <c r="K18" s="6"/>
      <c r="L18" s="13">
        <v>0</v>
      </c>
      <c r="M18" s="31" t="b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47">
        <f t="shared" si="5"/>
        <v>0</v>
      </c>
      <c r="S18" s="30"/>
      <c r="T18" s="30"/>
      <c r="U18" s="3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 customHeight="1">
      <c r="A19" s="1"/>
      <c r="B19" s="16">
        <v>9</v>
      </c>
      <c r="C19" s="17"/>
      <c r="D19" s="6"/>
      <c r="E19" s="18" t="b">
        <v>0</v>
      </c>
      <c r="F19" s="6"/>
      <c r="G19" s="18" t="b">
        <v>0</v>
      </c>
      <c r="H19" s="6"/>
      <c r="I19" s="6"/>
      <c r="J19" s="6"/>
      <c r="K19" s="6"/>
      <c r="L19" s="13">
        <v>0</v>
      </c>
      <c r="M19" s="31" t="b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47">
        <f t="shared" si="5"/>
        <v>0</v>
      </c>
      <c r="S19" s="30"/>
      <c r="T19" s="30"/>
      <c r="U19" s="3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 customHeight="1">
      <c r="A20" s="1"/>
      <c r="B20" s="16">
        <v>10</v>
      </c>
      <c r="C20" s="17"/>
      <c r="D20" s="6"/>
      <c r="E20" s="18" t="b">
        <v>0</v>
      </c>
      <c r="F20" s="6"/>
      <c r="G20" s="18" t="b">
        <v>0</v>
      </c>
      <c r="H20" s="6"/>
      <c r="I20" s="6"/>
      <c r="J20" s="6"/>
      <c r="K20" s="6"/>
      <c r="L20" s="13">
        <v>3</v>
      </c>
      <c r="M20" s="31" t="b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47">
        <f t="shared" si="5"/>
        <v>0</v>
      </c>
      <c r="S20" s="30"/>
      <c r="T20" s="30"/>
      <c r="U20" s="30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 customHeight="1">
      <c r="A21" s="1"/>
      <c r="B21" s="16">
        <v>11</v>
      </c>
      <c r="C21" s="17"/>
      <c r="D21" s="6"/>
      <c r="E21" s="18" t="b">
        <v>0</v>
      </c>
      <c r="F21" s="6"/>
      <c r="G21" s="18" t="b">
        <v>0</v>
      </c>
      <c r="H21" s="6"/>
      <c r="I21" s="6"/>
      <c r="J21" s="6"/>
      <c r="K21" s="6"/>
      <c r="L21" s="13">
        <v>0</v>
      </c>
      <c r="M21" s="31" t="b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47">
        <f t="shared" si="5"/>
        <v>0</v>
      </c>
      <c r="S21" s="30"/>
      <c r="T21" s="30"/>
      <c r="U21" s="3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 customHeight="1">
      <c r="A22" s="1"/>
      <c r="B22" s="16">
        <v>12</v>
      </c>
      <c r="C22" s="17"/>
      <c r="D22" s="6"/>
      <c r="E22" s="18" t="b">
        <v>0</v>
      </c>
      <c r="F22" s="6"/>
      <c r="G22" s="18" t="b">
        <v>0</v>
      </c>
      <c r="H22" s="6"/>
      <c r="I22" s="6"/>
      <c r="J22" s="6"/>
      <c r="K22" s="6"/>
      <c r="L22" s="13">
        <v>0</v>
      </c>
      <c r="M22" s="31" t="b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47">
        <f t="shared" si="5"/>
        <v>0</v>
      </c>
      <c r="S22" s="30"/>
      <c r="T22" s="30"/>
      <c r="U22" s="3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.75" customHeight="1">
      <c r="A23" s="1"/>
      <c r="B23" s="16">
        <v>13</v>
      </c>
      <c r="C23" s="17"/>
      <c r="D23" s="6"/>
      <c r="E23" s="18" t="b">
        <v>0</v>
      </c>
      <c r="F23" s="6"/>
      <c r="G23" s="18" t="b">
        <v>0</v>
      </c>
      <c r="H23" s="6"/>
      <c r="I23" s="6"/>
      <c r="J23" s="6"/>
      <c r="K23" s="6"/>
      <c r="L23" s="13">
        <v>0</v>
      </c>
      <c r="M23" s="31" t="b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47">
        <f t="shared" si="5"/>
        <v>0</v>
      </c>
      <c r="S23" s="30"/>
      <c r="T23" s="30"/>
      <c r="U23" s="3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 customHeight="1">
      <c r="A24" s="1"/>
      <c r="B24" s="16">
        <v>14</v>
      </c>
      <c r="C24" s="17"/>
      <c r="D24" s="6"/>
      <c r="E24" s="18" t="b">
        <v>0</v>
      </c>
      <c r="F24" s="6"/>
      <c r="G24" s="18" t="b">
        <v>0</v>
      </c>
      <c r="H24" s="6"/>
      <c r="I24" s="6"/>
      <c r="J24" s="6"/>
      <c r="K24" s="6"/>
      <c r="L24" s="13">
        <v>0</v>
      </c>
      <c r="M24" s="31" t="b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47">
        <f t="shared" si="5"/>
        <v>0</v>
      </c>
      <c r="S24" s="30"/>
      <c r="T24" s="30"/>
      <c r="U24" s="3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 customHeight="1">
      <c r="A25" s="1"/>
      <c r="B25" s="16">
        <v>15</v>
      </c>
      <c r="C25" s="17"/>
      <c r="D25" s="6"/>
      <c r="E25" s="18" t="b">
        <v>0</v>
      </c>
      <c r="F25" s="6"/>
      <c r="G25" s="18" t="b">
        <v>0</v>
      </c>
      <c r="H25" s="6"/>
      <c r="I25" s="6"/>
      <c r="J25" s="6"/>
      <c r="K25" s="6"/>
      <c r="L25" s="13">
        <v>0</v>
      </c>
      <c r="M25" s="31" t="b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47">
        <f t="shared" si="5"/>
        <v>0</v>
      </c>
      <c r="S25" s="30"/>
      <c r="T25" s="30"/>
      <c r="U25" s="3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/>
      <c r="B26" s="8"/>
      <c r="C26" s="6"/>
      <c r="D26" s="6"/>
      <c r="E26" s="14"/>
      <c r="F26" s="6"/>
      <c r="G26" s="14"/>
      <c r="H26" s="6"/>
      <c r="I26" s="6"/>
      <c r="J26" s="6"/>
      <c r="K26" s="6"/>
      <c r="L26" s="13"/>
      <c r="M26" s="31"/>
      <c r="N26" s="31"/>
      <c r="O26" s="31"/>
      <c r="P26" s="31"/>
      <c r="Q26" s="31"/>
      <c r="R26" s="47"/>
      <c r="S26" s="30"/>
      <c r="T26" s="30"/>
      <c r="U26" s="30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5" thickBot="1">
      <c r="A27" s="1"/>
      <c r="B27" s="8"/>
      <c r="C27" s="6"/>
      <c r="D27" s="6"/>
      <c r="E27" s="6"/>
      <c r="F27" s="6"/>
      <c r="G27" s="6"/>
      <c r="H27" s="6"/>
      <c r="I27" s="6"/>
      <c r="J27" s="6"/>
      <c r="K27" s="6"/>
      <c r="L27" s="13"/>
      <c r="M27" s="31"/>
      <c r="N27" s="31"/>
      <c r="O27" s="36" t="s">
        <v>2</v>
      </c>
      <c r="P27" s="36" t="s">
        <v>3</v>
      </c>
      <c r="Q27" s="36" t="s">
        <v>8</v>
      </c>
      <c r="R27" s="36" t="s">
        <v>9</v>
      </c>
      <c r="S27" s="30"/>
      <c r="T27" s="30"/>
      <c r="U27" s="3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9"/>
      <c r="C28" s="20" t="s">
        <v>10</v>
      </c>
      <c r="D28" s="21"/>
      <c r="E28" s="21"/>
      <c r="F28" s="21"/>
      <c r="G28" s="21"/>
      <c r="H28" s="21"/>
      <c r="I28" s="21"/>
      <c r="J28" s="21"/>
      <c r="K28" s="22"/>
      <c r="L28" s="13"/>
      <c r="M28" s="31" t="s">
        <v>11</v>
      </c>
      <c r="N28" s="31"/>
      <c r="O28" s="31">
        <f>COUNT(O11:O25)</f>
        <v>15</v>
      </c>
      <c r="P28" s="31">
        <f>COUNT(P11:P25)</f>
        <v>15</v>
      </c>
      <c r="Q28" s="31">
        <f>COUNT(Q11:Q25)</f>
        <v>15</v>
      </c>
      <c r="R28" s="47">
        <f>SUM(R10:R25)</f>
        <v>6.579999999999999</v>
      </c>
      <c r="S28" s="30"/>
      <c r="T28" s="30"/>
      <c r="U28" s="3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 thickBot="1">
      <c r="A29" s="1"/>
      <c r="B29" s="19"/>
      <c r="C29" s="23" t="str">
        <f>D4&amp;" med ticket nr "&amp;INT(D6)&amp;" är "&amp;D65&amp;" och känner "&amp;E65&amp;" och känner "&amp;F65</f>
        <v>Pelle med ticket nr 715 är lite orolig och känner otrygghet och känner risk för att att ändra uppfattning i framtiden</v>
      </c>
      <c r="D29" s="24"/>
      <c r="E29" s="24"/>
      <c r="F29" s="24"/>
      <c r="G29" s="24"/>
      <c r="H29" s="24"/>
      <c r="I29" s="24"/>
      <c r="J29" s="24"/>
      <c r="K29" s="25"/>
      <c r="L29" s="13"/>
      <c r="M29" s="31" t="s">
        <v>12</v>
      </c>
      <c r="N29" s="31">
        <f>SUM(N11:N25)</f>
        <v>6</v>
      </c>
      <c r="O29" s="31">
        <f>SUM(O11:O25)</f>
        <v>2</v>
      </c>
      <c r="P29" s="31">
        <f>SUM(P11:P25)</f>
        <v>6</v>
      </c>
      <c r="Q29" s="31">
        <f>SUM(Q11:Q25)</f>
        <v>6</v>
      </c>
      <c r="R29" s="47">
        <f>IF(R28&gt;0,100%-(100%-(R28)/(200%*N29)),0)</f>
        <v>0.5483333333333332</v>
      </c>
      <c r="S29" s="30"/>
      <c r="T29" s="30"/>
      <c r="U29" s="30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50" ht="12.75">
      <c r="A30" s="1"/>
      <c r="B30" s="19"/>
      <c r="C30" s="26"/>
      <c r="D30" s="26"/>
      <c r="E30" s="26"/>
      <c r="F30" s="26"/>
      <c r="G30" s="26"/>
      <c r="H30" s="26"/>
      <c r="I30" s="26"/>
      <c r="J30" s="26"/>
      <c r="K30" s="26"/>
      <c r="L30" s="13"/>
      <c r="M30" s="31"/>
      <c r="N30" s="31"/>
      <c r="O30" s="31"/>
      <c r="P30" s="31"/>
      <c r="Q30" s="31"/>
      <c r="R30" s="31"/>
      <c r="S30" s="30"/>
      <c r="T30" s="30"/>
      <c r="U30" s="30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19"/>
      <c r="C31" s="26"/>
      <c r="D31" s="26"/>
      <c r="E31" s="26"/>
      <c r="F31" s="26"/>
      <c r="G31" s="26"/>
      <c r="H31" s="26"/>
      <c r="I31" s="26"/>
      <c r="J31" s="26"/>
      <c r="K31" s="26"/>
      <c r="L31" s="13"/>
      <c r="M31" s="31"/>
      <c r="N31" s="31"/>
      <c r="O31" s="31"/>
      <c r="P31" s="31"/>
      <c r="Q31" s="31"/>
      <c r="R31" s="31"/>
      <c r="S31" s="30"/>
      <c r="T31" s="30"/>
      <c r="U31" s="3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19"/>
      <c r="C32" s="26"/>
      <c r="D32" s="26"/>
      <c r="E32" s="26"/>
      <c r="F32" s="26"/>
      <c r="G32" s="26"/>
      <c r="H32" s="26"/>
      <c r="I32" s="26"/>
      <c r="J32" s="26"/>
      <c r="K32" s="26"/>
      <c r="L32" s="13"/>
      <c r="M32" s="30"/>
      <c r="N32" s="30"/>
      <c r="O32" s="30"/>
      <c r="P32" s="30"/>
      <c r="Q32" s="30"/>
      <c r="R32" s="30"/>
      <c r="S32" s="30"/>
      <c r="T32" s="30"/>
      <c r="U32" s="3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19"/>
      <c r="C33" s="26"/>
      <c r="D33" s="26"/>
      <c r="E33" s="26"/>
      <c r="F33" s="26"/>
      <c r="G33" s="26"/>
      <c r="H33" s="26"/>
      <c r="I33" s="26"/>
      <c r="J33" s="26"/>
      <c r="K33" s="26"/>
      <c r="L33" s="13"/>
      <c r="M33" s="30"/>
      <c r="N33" s="30"/>
      <c r="O33" s="30"/>
      <c r="P33" s="30"/>
      <c r="Q33" s="30"/>
      <c r="R33" s="30"/>
      <c r="S33" s="30"/>
      <c r="T33" s="30"/>
      <c r="U33" s="3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19"/>
      <c r="C34" s="26"/>
      <c r="D34" s="26"/>
      <c r="E34" s="26"/>
      <c r="F34" s="26"/>
      <c r="G34" s="26"/>
      <c r="H34" s="26"/>
      <c r="I34" s="26"/>
      <c r="J34" s="26"/>
      <c r="K34" s="26"/>
      <c r="L34" s="13"/>
      <c r="M34" s="30"/>
      <c r="N34" s="30"/>
      <c r="O34" s="30"/>
      <c r="P34" s="30"/>
      <c r="Q34" s="30"/>
      <c r="R34" s="30"/>
      <c r="S34" s="30"/>
      <c r="T34" s="30"/>
      <c r="U34" s="3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19"/>
      <c r="C35" s="26"/>
      <c r="D35" s="26"/>
      <c r="E35" s="26"/>
      <c r="F35" s="26"/>
      <c r="G35" s="26"/>
      <c r="H35" s="26"/>
      <c r="I35" s="26"/>
      <c r="J35" s="26"/>
      <c r="K35" s="26"/>
      <c r="L35" s="13"/>
      <c r="M35" s="30"/>
      <c r="N35" s="30"/>
      <c r="O35" s="30"/>
      <c r="P35" s="30"/>
      <c r="Q35" s="30"/>
      <c r="R35" s="30"/>
      <c r="S35" s="30"/>
      <c r="T35" s="30"/>
      <c r="U35" s="3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1"/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13"/>
      <c r="M36" s="30"/>
      <c r="N36" s="30"/>
      <c r="O36" s="30"/>
      <c r="P36" s="30"/>
      <c r="Q36" s="30"/>
      <c r="R36" s="30"/>
      <c r="S36" s="30"/>
      <c r="T36" s="30"/>
      <c r="U36" s="3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1"/>
      <c r="B37" s="19"/>
      <c r="C37" s="26"/>
      <c r="D37" s="26"/>
      <c r="E37" s="26"/>
      <c r="F37" s="26"/>
      <c r="G37" s="26"/>
      <c r="H37" s="26"/>
      <c r="I37" s="26"/>
      <c r="J37" s="26"/>
      <c r="K37" s="26"/>
      <c r="L37" s="13"/>
      <c r="M37" s="30"/>
      <c r="N37" s="30"/>
      <c r="O37" s="30"/>
      <c r="P37" s="30"/>
      <c r="Q37" s="30"/>
      <c r="R37" s="30"/>
      <c r="S37" s="30"/>
      <c r="T37" s="30"/>
      <c r="U37" s="3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19"/>
      <c r="C40" s="26"/>
      <c r="D40" s="26"/>
      <c r="E40" s="26"/>
      <c r="F40" s="26"/>
      <c r="G40" s="26"/>
      <c r="H40" s="26"/>
      <c r="I40" s="26"/>
      <c r="J40" s="26"/>
      <c r="K40" s="26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19"/>
      <c r="C41" s="26"/>
      <c r="D41" s="26"/>
      <c r="E41" s="26"/>
      <c r="F41" s="26"/>
      <c r="G41" s="26"/>
      <c r="H41" s="26"/>
      <c r="I41" s="26"/>
      <c r="J41" s="26"/>
      <c r="K41" s="26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9"/>
      <c r="C42" s="26"/>
      <c r="D42" s="26"/>
      <c r="E42" s="26"/>
      <c r="F42" s="26"/>
      <c r="G42" s="26"/>
      <c r="H42" s="26"/>
      <c r="I42" s="26"/>
      <c r="J42" s="26"/>
      <c r="K42" s="26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9"/>
      <c r="C43" s="26"/>
      <c r="D43" s="26"/>
      <c r="E43" s="26"/>
      <c r="F43" s="26"/>
      <c r="G43" s="26"/>
      <c r="H43" s="26"/>
      <c r="I43" s="26"/>
      <c r="J43" s="26"/>
      <c r="K43" s="26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9"/>
      <c r="C44" s="26"/>
      <c r="D44" s="26"/>
      <c r="E44" s="26"/>
      <c r="F44" s="26"/>
      <c r="G44" s="26"/>
      <c r="H44" s="26"/>
      <c r="I44" s="26"/>
      <c r="J44" s="26"/>
      <c r="K44" s="26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9"/>
      <c r="C45" s="26"/>
      <c r="D45" s="26"/>
      <c r="E45" s="26"/>
      <c r="F45" s="26"/>
      <c r="G45" s="26"/>
      <c r="H45" s="26"/>
      <c r="I45" s="26"/>
      <c r="J45" s="26"/>
      <c r="K45" s="26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9"/>
      <c r="C46" s="26"/>
      <c r="D46" s="26"/>
      <c r="E46" s="26"/>
      <c r="F46" s="26"/>
      <c r="G46" s="26"/>
      <c r="H46" s="26"/>
      <c r="I46" s="26"/>
      <c r="J46" s="26"/>
      <c r="K46" s="26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9"/>
      <c r="C47" s="26"/>
      <c r="D47" s="26"/>
      <c r="E47" s="26"/>
      <c r="F47" s="26"/>
      <c r="G47" s="26"/>
      <c r="H47" s="26"/>
      <c r="I47" s="26"/>
      <c r="J47" s="26"/>
      <c r="K47" s="26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9"/>
      <c r="C48" s="26"/>
      <c r="D48" s="26"/>
      <c r="E48" s="26"/>
      <c r="F48" s="26"/>
      <c r="G48" s="26"/>
      <c r="H48" s="26"/>
      <c r="I48" s="26"/>
      <c r="J48" s="26"/>
      <c r="K48" s="26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9"/>
      <c r="C49" s="26"/>
      <c r="D49" s="26"/>
      <c r="E49" s="26"/>
      <c r="F49" s="26"/>
      <c r="G49" s="26"/>
      <c r="H49" s="26"/>
      <c r="I49" s="26"/>
      <c r="J49" s="26"/>
      <c r="K49" s="26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 thickBot="1">
      <c r="A50" s="1"/>
      <c r="B50" s="27"/>
      <c r="C50" s="24"/>
      <c r="D50" s="24"/>
      <c r="E50" s="24"/>
      <c r="F50" s="24"/>
      <c r="G50" s="24"/>
      <c r="H50" s="24"/>
      <c r="I50" s="24"/>
      <c r="J50" s="24"/>
      <c r="K50" s="24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3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51">
      <c r="A55" s="1"/>
      <c r="B55" s="15"/>
      <c r="C55" s="31"/>
      <c r="D55" s="32" t="s">
        <v>13</v>
      </c>
      <c r="E55" s="32" t="s">
        <v>14</v>
      </c>
      <c r="F55" s="32" t="s">
        <v>15</v>
      </c>
      <c r="G55" s="33" t="s">
        <v>16</v>
      </c>
      <c r="H55" s="32" t="s">
        <v>16</v>
      </c>
      <c r="I55" s="32" t="s">
        <v>16</v>
      </c>
      <c r="J55" s="31"/>
      <c r="K55" s="31"/>
      <c r="L55" s="31"/>
      <c r="M55" s="31"/>
      <c r="N55" s="3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5"/>
      <c r="C56" s="31"/>
      <c r="D56" s="34">
        <v>0</v>
      </c>
      <c r="E56" s="34">
        <v>0</v>
      </c>
      <c r="F56" s="35">
        <v>0</v>
      </c>
      <c r="G56" s="36" t="s">
        <v>26</v>
      </c>
      <c r="H56" s="34" t="s">
        <v>28</v>
      </c>
      <c r="I56" s="37" t="s">
        <v>29</v>
      </c>
      <c r="J56" s="31"/>
      <c r="K56" s="31"/>
      <c r="L56" s="31"/>
      <c r="M56" s="31"/>
      <c r="N56" s="36"/>
      <c r="O56" s="43"/>
      <c r="P56" s="45"/>
      <c r="Q56" s="4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1"/>
      <c r="B57" s="15"/>
      <c r="C57" s="31"/>
      <c r="D57" s="34">
        <v>1</v>
      </c>
      <c r="E57" s="34">
        <v>1</v>
      </c>
      <c r="F57" s="35">
        <f>F56+15%</f>
        <v>0.15</v>
      </c>
      <c r="G57" s="36" t="s">
        <v>26</v>
      </c>
      <c r="H57" s="34" t="s">
        <v>28</v>
      </c>
      <c r="I57" s="37" t="s">
        <v>19</v>
      </c>
      <c r="J57" s="31"/>
      <c r="K57" s="31"/>
      <c r="L57" s="31"/>
      <c r="M57" s="31"/>
      <c r="N57" s="36"/>
      <c r="O57" s="43"/>
      <c r="P57" s="42"/>
      <c r="Q57" s="4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1"/>
      <c r="B58" s="15"/>
      <c r="C58" s="31"/>
      <c r="D58" s="34">
        <v>2</v>
      </c>
      <c r="E58" s="34">
        <v>2</v>
      </c>
      <c r="F58" s="35">
        <f>F57+15%</f>
        <v>0.3</v>
      </c>
      <c r="G58" s="36" t="s">
        <v>23</v>
      </c>
      <c r="H58" s="34" t="s">
        <v>27</v>
      </c>
      <c r="I58" s="37" t="s">
        <v>21</v>
      </c>
      <c r="J58" s="31"/>
      <c r="K58" s="31"/>
      <c r="L58" s="31"/>
      <c r="M58" s="31"/>
      <c r="N58" s="36"/>
      <c r="O58" s="43"/>
      <c r="P58" s="42"/>
      <c r="Q58" s="4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1"/>
      <c r="B59" s="15"/>
      <c r="C59" s="31"/>
      <c r="D59" s="34">
        <v>4</v>
      </c>
      <c r="E59" s="34">
        <v>4</v>
      </c>
      <c r="F59" s="35">
        <f>F58+15%</f>
        <v>0.44999999999999996</v>
      </c>
      <c r="G59" s="36" t="s">
        <v>23</v>
      </c>
      <c r="H59" s="34" t="s">
        <v>24</v>
      </c>
      <c r="I59" s="37" t="s">
        <v>21</v>
      </c>
      <c r="J59" s="31"/>
      <c r="K59" s="31"/>
      <c r="L59" s="31"/>
      <c r="M59" s="31"/>
      <c r="N59" s="36"/>
      <c r="O59" s="43"/>
      <c r="P59" s="42"/>
      <c r="Q59" s="4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5"/>
      <c r="C60" s="31"/>
      <c r="D60" s="34">
        <v>6</v>
      </c>
      <c r="E60" s="34">
        <v>6</v>
      </c>
      <c r="F60" s="35">
        <f>F59+15%</f>
        <v>0.6</v>
      </c>
      <c r="G60" s="36" t="s">
        <v>22</v>
      </c>
      <c r="H60" s="34" t="s">
        <v>20</v>
      </c>
      <c r="I60" s="37" t="s">
        <v>21</v>
      </c>
      <c r="J60" s="31"/>
      <c r="K60" s="31"/>
      <c r="L60" s="31"/>
      <c r="M60" s="31"/>
      <c r="N60" s="36"/>
      <c r="O60" s="43"/>
      <c r="P60" s="42"/>
      <c r="Q60" s="4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5"/>
      <c r="C61" s="31"/>
      <c r="D61" s="34">
        <v>8</v>
      </c>
      <c r="E61" s="34">
        <v>8</v>
      </c>
      <c r="F61" s="35">
        <v>0.85</v>
      </c>
      <c r="G61" s="36" t="s">
        <v>22</v>
      </c>
      <c r="H61" s="34" t="s">
        <v>20</v>
      </c>
      <c r="I61" s="37" t="s">
        <v>21</v>
      </c>
      <c r="J61" s="31"/>
      <c r="K61" s="31"/>
      <c r="L61" s="31"/>
      <c r="M61" s="31"/>
      <c r="N61" s="36"/>
      <c r="O61" s="43"/>
      <c r="P61" s="42"/>
      <c r="Q61" s="4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5"/>
      <c r="C62" s="31"/>
      <c r="D62" s="34">
        <v>10</v>
      </c>
      <c r="E62" s="34">
        <v>10</v>
      </c>
      <c r="F62" s="35">
        <v>1</v>
      </c>
      <c r="G62" s="36" t="s">
        <v>17</v>
      </c>
      <c r="H62" s="34" t="s">
        <v>20</v>
      </c>
      <c r="I62" s="37" t="s">
        <v>25</v>
      </c>
      <c r="J62" s="31"/>
      <c r="K62" s="31"/>
      <c r="L62" s="31"/>
      <c r="M62" s="31"/>
      <c r="N62" s="36"/>
      <c r="O62" s="43"/>
      <c r="P62" s="42"/>
      <c r="Q62" s="4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5"/>
      <c r="C63" s="31"/>
      <c r="D63" s="34">
        <v>13</v>
      </c>
      <c r="E63" s="34">
        <v>13</v>
      </c>
      <c r="F63" s="35">
        <v>1</v>
      </c>
      <c r="G63" s="36" t="s">
        <v>17</v>
      </c>
      <c r="H63" s="34" t="s">
        <v>20</v>
      </c>
      <c r="I63" s="37" t="s">
        <v>25</v>
      </c>
      <c r="J63" s="31"/>
      <c r="K63" s="31"/>
      <c r="L63" s="31"/>
      <c r="M63" s="31"/>
      <c r="N63" s="36"/>
      <c r="O63" s="43"/>
      <c r="P63" s="42"/>
      <c r="Q63" s="4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5"/>
      <c r="C64" s="31"/>
      <c r="D64" s="38">
        <v>15</v>
      </c>
      <c r="E64" s="38">
        <v>15</v>
      </c>
      <c r="F64" s="35">
        <v>1</v>
      </c>
      <c r="G64" s="36" t="s">
        <v>17</v>
      </c>
      <c r="H64" s="34" t="s">
        <v>18</v>
      </c>
      <c r="I64" s="37" t="s">
        <v>29</v>
      </c>
      <c r="J64" s="31"/>
      <c r="K64" s="31"/>
      <c r="L64" s="31"/>
      <c r="M64" s="31"/>
      <c r="N64" s="36"/>
      <c r="O64" s="43"/>
      <c r="P64" s="42"/>
      <c r="Q64" s="44"/>
      <c r="R64" s="4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5"/>
      <c r="C65" s="39" t="s">
        <v>30</v>
      </c>
      <c r="D65" s="40" t="str">
        <f>VLOOKUP(O29,D56:G64,4)</f>
        <v>lite orolig</v>
      </c>
      <c r="E65" s="40" t="str">
        <f>VLOOKUP(P29,E56:H64,4)</f>
        <v>otrygghet</v>
      </c>
      <c r="F65" s="40" t="str">
        <f>VLOOKUP(R29,F56:K64,4)</f>
        <v>risk för att att ändra uppfattning i framtiden</v>
      </c>
      <c r="G65" s="31"/>
      <c r="H65" s="31"/>
      <c r="I65" s="31"/>
      <c r="J65" s="31"/>
      <c r="K65" s="31"/>
      <c r="L65" s="31"/>
      <c r="M65" s="31"/>
      <c r="N65" s="3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5"/>
      <c r="C75" s="15"/>
      <c r="D75" s="15"/>
      <c r="E75" s="15"/>
      <c r="F75" s="30"/>
      <c r="G75" s="30"/>
      <c r="H75" s="30"/>
      <c r="I75" s="30"/>
      <c r="J75" s="30"/>
      <c r="K75" s="30"/>
      <c r="L75" s="1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5"/>
      <c r="C76" s="15"/>
      <c r="D76" s="15"/>
      <c r="E76" s="15"/>
      <c r="F76" s="30"/>
      <c r="G76" s="30"/>
      <c r="H76" s="30"/>
      <c r="I76" s="30"/>
      <c r="J76" s="30"/>
      <c r="K76" s="30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5"/>
      <c r="C77" s="15"/>
      <c r="D77" s="15"/>
      <c r="E77" s="15"/>
      <c r="F77" s="15"/>
      <c r="G77" s="30"/>
      <c r="H77" s="30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5"/>
      <c r="C78" s="15"/>
      <c r="D78" s="15"/>
      <c r="E78" s="15"/>
      <c r="F78" s="15"/>
      <c r="G78" s="30"/>
      <c r="H78" s="30"/>
      <c r="I78" s="15"/>
      <c r="J78" s="15"/>
      <c r="K78" s="15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5"/>
      <c r="C79" s="15"/>
      <c r="D79" s="15"/>
      <c r="E79" s="15"/>
      <c r="F79" s="15"/>
      <c r="G79" s="30"/>
      <c r="H79" s="30"/>
      <c r="I79" s="15"/>
      <c r="J79" s="15"/>
      <c r="K79" s="15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5"/>
      <c r="C80" s="15"/>
      <c r="D80" s="15"/>
      <c r="E80" s="15"/>
      <c r="F80" s="15"/>
      <c r="G80" s="30"/>
      <c r="H80" s="30"/>
      <c r="I80" s="15"/>
      <c r="J80" s="15"/>
      <c r="K80" s="15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5"/>
      <c r="C81" s="1"/>
      <c r="D81" s="1"/>
      <c r="E81" s="1"/>
      <c r="F81" s="1"/>
      <c r="G81" s="1"/>
      <c r="H81" s="1"/>
      <c r="I81" s="1"/>
      <c r="J81" s="1"/>
      <c r="K81" s="1"/>
      <c r="L81" s="29"/>
      <c r="M81" s="29"/>
      <c r="N81" s="29"/>
      <c r="O81" s="2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5"/>
      <c r="C82" s="1"/>
      <c r="D82" s="1"/>
      <c r="E82" s="1"/>
      <c r="F82" s="1"/>
      <c r="G82" s="1"/>
      <c r="H82" s="1"/>
      <c r="I82" s="1"/>
      <c r="J82" s="1"/>
      <c r="K82" s="1"/>
      <c r="L82" s="29"/>
      <c r="M82" s="29"/>
      <c r="N82" s="29"/>
      <c r="O82" s="2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5"/>
      <c r="C83" s="1"/>
      <c r="D83" s="1"/>
      <c r="E83" s="1"/>
      <c r="F83" s="1"/>
      <c r="G83" s="1"/>
      <c r="H83" s="1"/>
      <c r="I83" s="1"/>
      <c r="J83" s="1"/>
      <c r="K83" s="1"/>
      <c r="L83" s="29"/>
      <c r="M83" s="29"/>
      <c r="N83" s="29"/>
      <c r="O83" s="2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29"/>
      <c r="M84" s="29"/>
      <c r="N84" s="29"/>
      <c r="O84" s="2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5"/>
      <c r="C85" s="1"/>
      <c r="D85" s="1"/>
      <c r="E85" s="1"/>
      <c r="F85" s="1"/>
      <c r="G85" s="1"/>
      <c r="H85" s="1"/>
      <c r="I85" s="1"/>
      <c r="J85" s="1"/>
      <c r="K85" s="1"/>
      <c r="L85" s="29"/>
      <c r="M85" s="29"/>
      <c r="N85" s="29"/>
      <c r="O85" s="2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5"/>
      <c r="C86" s="1"/>
      <c r="D86" s="1"/>
      <c r="E86" s="1"/>
      <c r="F86" s="1"/>
      <c r="G86" s="1"/>
      <c r="H86" s="1"/>
      <c r="I86" s="1"/>
      <c r="J86" s="1"/>
      <c r="K86" s="1"/>
      <c r="L86" s="29"/>
      <c r="M86" s="29"/>
      <c r="N86" s="29"/>
      <c r="O86" s="2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5"/>
      <c r="C87" s="1"/>
      <c r="D87" s="1"/>
      <c r="E87" s="1"/>
      <c r="F87" s="1"/>
      <c r="G87" s="1"/>
      <c r="H87" s="1"/>
      <c r="I87" s="1"/>
      <c r="J87" s="1"/>
      <c r="K87" s="1"/>
      <c r="L87" s="29"/>
      <c r="M87" s="29"/>
      <c r="N87" s="29"/>
      <c r="O87" s="2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5"/>
      <c r="C88" s="1"/>
      <c r="D88" s="1"/>
      <c r="E88" s="1"/>
      <c r="F88" s="1"/>
      <c r="G88" s="1"/>
      <c r="H88" s="1"/>
      <c r="I88" s="1"/>
      <c r="J88" s="1"/>
      <c r="K88" s="1"/>
      <c r="L88" s="29"/>
      <c r="M88" s="29"/>
      <c r="N88" s="29"/>
      <c r="O88" s="2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5"/>
      <c r="C89" s="1"/>
      <c r="D89" s="1"/>
      <c r="E89" s="1"/>
      <c r="F89" s="1"/>
      <c r="G89" s="1"/>
      <c r="H89" s="1"/>
      <c r="I89" s="1"/>
      <c r="J89" s="1"/>
      <c r="K89" s="1"/>
      <c r="L89" s="29"/>
      <c r="M89" s="29"/>
      <c r="N89" s="29"/>
      <c r="O89" s="2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5"/>
      <c r="C90" s="1"/>
      <c r="D90" s="1"/>
      <c r="E90" s="1"/>
      <c r="F90" s="1"/>
      <c r="G90" s="1"/>
      <c r="H90" s="1"/>
      <c r="I90" s="1"/>
      <c r="J90" s="1"/>
      <c r="K90" s="1"/>
      <c r="L90" s="29"/>
      <c r="M90" s="29"/>
      <c r="N90" s="29"/>
      <c r="O90" s="2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5"/>
      <c r="C91" s="1"/>
      <c r="D91" s="1"/>
      <c r="E91" s="1"/>
      <c r="F91" s="1"/>
      <c r="G91" s="1"/>
      <c r="H91" s="1"/>
      <c r="I91" s="1"/>
      <c r="J91" s="1"/>
      <c r="K91" s="1"/>
      <c r="L91" s="29"/>
      <c r="M91" s="29"/>
      <c r="N91" s="29"/>
      <c r="O91" s="2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 s="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 s="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>
      <c r="A196" s="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>
      <c r="A197" s="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>
      <c r="A198" s="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>
      <c r="A199" s="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>
      <c r="A200" s="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>
      <c r="A201" s="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>
      <c r="A202" s="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>
      <c r="A204" s="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>
      <c r="A205" s="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>
      <c r="A206" s="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>
      <c r="A207" s="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>
      <c r="A208" s="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920" ht="12.75">
      <c r="L920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no</cp:lastModifiedBy>
  <dcterms:created xsi:type="dcterms:W3CDTF">2010-01-23T08:05:27Z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