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60" windowWidth="18795" windowHeight="12270" activeTab="0"/>
  </bookViews>
  <sheets>
    <sheet name="Genderindex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<sst xmlns="http://schemas.openxmlformats.org/spreadsheetml/2006/main" count="130" uniqueCount="89">
  <si>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Summa</t>
  </si>
  <si>
    <t>SVAR:</t>
  </si>
  <si>
    <t>Ticket nr</t>
  </si>
  <si>
    <t xml:space="preserve"> </t>
  </si>
  <si>
    <t>Kvinna</t>
  </si>
  <si>
    <t>Man</t>
  </si>
  <si>
    <t>Max</t>
  </si>
  <si>
    <t>kvinnor</t>
  </si>
  <si>
    <t>män</t>
  </si>
  <si>
    <t>Kön</t>
  </si>
  <si>
    <t>kvinno</t>
  </si>
  <si>
    <t>mans</t>
  </si>
  <si>
    <t>Makt</t>
  </si>
  <si>
    <t>GENDERINDEX</t>
  </si>
  <si>
    <t>Andel falska polisanmälningar                                                                                 (%)</t>
  </si>
  <si>
    <t>Andel kriminella                                                                                                              (%)</t>
  </si>
  <si>
    <t>Andel rökare                                                                                                                    (%)</t>
  </si>
  <si>
    <t>Andel könsanpassade lagar                                                                                     (%)</t>
  </si>
  <si>
    <t>Andel anställda jurister/rådmän/åklagare i domstolsverksamhet            (%)</t>
  </si>
  <si>
    <t>Andel anställda chefer i offentlig verksamhet                                                   (%)</t>
  </si>
  <si>
    <t>Andel anställda i offentlig verksamhet                                                                 (%)</t>
  </si>
  <si>
    <t>Livslängd                                                                                                                          (år)</t>
  </si>
  <si>
    <t>Andel pensionärer                                                                                                         (%)</t>
  </si>
  <si>
    <t>Andel lögnare                                                                                                                  (%)</t>
  </si>
  <si>
    <t>Andel sjukskrivna                                                                                                          (%)</t>
  </si>
  <si>
    <t>Fördelning</t>
  </si>
  <si>
    <t>50%</t>
  </si>
  <si>
    <t>Andel politiker                                                                                                                 (%)</t>
  </si>
  <si>
    <t>Jämställdhet</t>
  </si>
  <si>
    <t>Sverige</t>
  </si>
  <si>
    <t>Landets namn</t>
  </si>
  <si>
    <t>Fördelningar</t>
  </si>
  <si>
    <r>
      <t xml:space="preserve">Andel personer </t>
    </r>
    <r>
      <rPr>
        <sz val="10"/>
        <rFont val="Arial"/>
        <family val="2"/>
      </rPr>
      <t>(%)</t>
    </r>
  </si>
  <si>
    <t>Kvinnor</t>
  </si>
  <si>
    <t>Män</t>
  </si>
  <si>
    <t>Andel journalister                                                                                                          (%)</t>
  </si>
  <si>
    <t>Andel beslutande i hemmiljö/bostad                                                                    (%)</t>
  </si>
  <si>
    <t>Andel i personalorganisationer i privat verksamhet                                        (%)</t>
  </si>
  <si>
    <t>Andel chefer i privat verksamhet                                                                             (%)</t>
  </si>
  <si>
    <t>Andel lön för samma arbete                                                                                      (%)</t>
  </si>
  <si>
    <t>Andel vårdnadshavare                                                                                                 (%)</t>
  </si>
  <si>
    <t>Andel skattebetalande av arbetsför ålder                                                            (%)</t>
  </si>
  <si>
    <t>Andel artiklar i reklam och media                                                                            (%)</t>
  </si>
  <si>
    <t>Andel positiv särbehandling                                                                                      (%)</t>
  </si>
  <si>
    <t>Andel sjukvårdstagare                                                                                                 (%)</t>
  </si>
  <si>
    <t>Andel åtgärder och bidrag för att stärka ett kön                                               (%)</t>
  </si>
  <si>
    <t>Andel förvärvsarbetande timmar                                          (% tim av 40 timmar)</t>
  </si>
  <si>
    <t>Andel tvångsinkallade för tjänstgöring                                                                  (%)</t>
  </si>
  <si>
    <t>Andel högskolestudenter                                                                                           (%)</t>
  </si>
  <si>
    <t>Andel våldsutsatta                                                                                                        (%)</t>
  </si>
  <si>
    <t>Andel objektifiering av kroppar i reklam och media                                         (%)</t>
  </si>
  <si>
    <t>Andel utförare av skuldbeläggning och nedvärdering av andra könet     (%)</t>
  </si>
  <si>
    <t>Andel bidragstagare                                                                                                      (%)</t>
  </si>
  <si>
    <t>Diff</t>
  </si>
  <si>
    <t>Andel av lågstatusyrken                                                                                              (%)</t>
  </si>
  <si>
    <t>Andel av högstatusyrken                                                                                            (%)</t>
  </si>
  <si>
    <t>Andel av dem som arbetar efter 67 år                                                                   (%)</t>
  </si>
  <si>
    <t>Andel av förmögna                                                                                                        (%)</t>
  </si>
  <si>
    <t>Andel företagsledare och styrelserepresentanter                                            (%)</t>
  </si>
  <si>
    <t>* Observera att avrundning görs till heltal.</t>
  </si>
  <si>
    <t>Andel av "Utanför samhället"                                                                                   (%)</t>
  </si>
  <si>
    <t>Andel av negativa artiklar i reklam och media                                                    (%)</t>
  </si>
  <si>
    <t>Andel med "tunga och farliga arbeten"                                                                 (%)</t>
  </si>
  <si>
    <t>Andel lärare                                                                                                                      (%)</t>
  </si>
  <si>
    <t>Andel brukare av offentliga transportmöjligheter                                            (%)</t>
  </si>
  <si>
    <t>Andel av deltidsarbetande                                                                                         (%)</t>
  </si>
  <si>
    <t>Andel av arbetslösa                                                                                                      (%)</t>
  </si>
  <si>
    <t>Andel av könsanpassade skolor och utbildningar                                          (%)</t>
  </si>
  <si>
    <t xml:space="preserve"> Antal</t>
  </si>
  <si>
    <t>Poäng</t>
  </si>
  <si>
    <t>Index</t>
  </si>
  <si>
    <t>Andel av skulder                                                                                                            (%)</t>
  </si>
  <si>
    <t>Andel med fattigdomsrisk efter 65 år                                                                    (%)</t>
  </si>
  <si>
    <t>Andel av uttnytjare av hushållsnära tjänster.                                                      (%)</t>
  </si>
  <si>
    <t>Lönsamhet av eftergymnasial utbildning. S.k Internränta                              (%)</t>
  </si>
  <si>
    <t>Beröring barn</t>
  </si>
  <si>
    <t>Beröring arbete</t>
  </si>
  <si>
    <t>Beröring sex</t>
  </si>
  <si>
    <t xml:space="preserve">Beröring </t>
  </si>
  <si>
    <t>Barn</t>
  </si>
  <si>
    <t>Arbete</t>
  </si>
  <si>
    <t>Sex</t>
  </si>
  <si>
    <t>Skillnad</t>
  </si>
  <si>
    <t>Version: 1.17. Copyright</t>
  </si>
  <si>
    <t>Rättsäkerhetsandel                                                                                                      (%)</t>
  </si>
  <si>
    <t>Andel av resp kön med privat pensionssparande.                                           (%)</t>
  </si>
  <si>
    <t>Andel valdeltagande vid riksdagsvalen 2006.                                                     (%)</t>
  </si>
  <si>
    <t xml:space="preserve">Förklaring:  </t>
  </si>
  <si>
    <t xml:space="preserve">1) Varje kön kan maximalt uppnå 100% fördelar inom varje kategori.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</si>
</sst>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5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8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24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8" borderId="0" xfId="0" applyFont="1" applyFill="1" applyAlignment="1">
      <alignment/>
    </xf>
    <xf numFmtId="0" fontId="0" fillId="24" borderId="13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8" borderId="0" xfId="0" applyFont="1" applyFill="1" applyAlignment="1">
      <alignment horizontal="center"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9" fontId="0" fillId="8" borderId="0" xfId="0" applyNumberFormat="1" applyFont="1" applyFill="1" applyAlignment="1">
      <alignment horizontal="center"/>
    </xf>
    <xf numFmtId="0" fontId="25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7" fillId="8" borderId="0" xfId="0" applyFont="1" applyFill="1" applyAlignment="1">
      <alignment/>
    </xf>
    <xf numFmtId="0" fontId="25" fillId="8" borderId="0" xfId="0" applyFont="1" applyFill="1" applyAlignment="1">
      <alignment/>
    </xf>
    <xf numFmtId="0" fontId="27" fillId="8" borderId="0" xfId="0" applyFont="1" applyFill="1" applyAlignment="1">
      <alignment horizontal="center"/>
    </xf>
    <xf numFmtId="0" fontId="28" fillId="8" borderId="0" xfId="0" applyFont="1" applyFill="1" applyAlignment="1">
      <alignment/>
    </xf>
    <xf numFmtId="0" fontId="0" fillId="24" borderId="13" xfId="0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0" fillId="8" borderId="0" xfId="0" applyFont="1" applyFill="1" applyAlignment="1">
      <alignment horizontal="center" wrapText="1"/>
    </xf>
    <xf numFmtId="9" fontId="27" fillId="8" borderId="0" xfId="0" applyNumberFormat="1" applyFont="1" applyFill="1" applyAlignment="1">
      <alignment/>
    </xf>
    <xf numFmtId="0" fontId="27" fillId="8" borderId="0" xfId="0" applyFont="1" applyFill="1" applyAlignment="1" quotePrefix="1">
      <alignment/>
    </xf>
    <xf numFmtId="9" fontId="0" fillId="8" borderId="0" xfId="0" applyNumberFormat="1" applyFont="1" applyFill="1" applyAlignment="1">
      <alignment horizontal="center"/>
    </xf>
    <xf numFmtId="0" fontId="27" fillId="24" borderId="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0" fontId="27" fillId="24" borderId="17" xfId="0" applyFont="1" applyFill="1" applyBorder="1" applyAlignment="1">
      <alignment/>
    </xf>
    <xf numFmtId="0" fontId="26" fillId="24" borderId="18" xfId="0" applyFont="1" applyFill="1" applyBorder="1" applyAlignment="1">
      <alignment/>
    </xf>
    <xf numFmtId="0" fontId="27" fillId="8" borderId="0" xfId="0" applyFont="1" applyFill="1" applyAlignment="1">
      <alignment/>
    </xf>
    <xf numFmtId="0" fontId="0" fillId="8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9" fontId="0" fillId="8" borderId="0" xfId="0" applyNumberFormat="1" applyFont="1" applyFill="1" applyAlignment="1">
      <alignment/>
    </xf>
    <xf numFmtId="0" fontId="0" fillId="8" borderId="0" xfId="0" applyFont="1" applyFill="1" applyAlignment="1">
      <alignment horizontal="right"/>
    </xf>
    <xf numFmtId="0" fontId="0" fillId="8" borderId="0" xfId="0" applyFont="1" applyFill="1" applyAlignment="1">
      <alignment horizontal="center"/>
    </xf>
    <xf numFmtId="0" fontId="0" fillId="24" borderId="14" xfId="0" applyFont="1" applyFill="1" applyBorder="1" applyAlignment="1">
      <alignment/>
    </xf>
    <xf numFmtId="0" fontId="0" fillId="8" borderId="0" xfId="0" applyFill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8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1" fontId="0" fillId="17" borderId="0" xfId="0" applyNumberFormat="1" applyFont="1" applyFill="1" applyBorder="1" applyAlignment="1">
      <alignment horizontal="center"/>
    </xf>
    <xf numFmtId="9" fontId="27" fillId="8" borderId="0" xfId="0" applyNumberFormat="1" applyFont="1" applyFill="1" applyAlignment="1">
      <alignment horizontal="center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9" fontId="0" fillId="24" borderId="15" xfId="0" applyNumberFormat="1" applyFill="1" applyBorder="1" applyAlignment="1">
      <alignment horizontal="center"/>
    </xf>
    <xf numFmtId="9" fontId="26" fillId="24" borderId="0" xfId="0" applyNumberFormat="1" applyFont="1" applyFill="1" applyBorder="1" applyAlignment="1">
      <alignment horizontal="center"/>
    </xf>
    <xf numFmtId="164" fontId="27" fillId="8" borderId="0" xfId="0" applyNumberFormat="1" applyFont="1" applyFill="1" applyAlignment="1">
      <alignment/>
    </xf>
    <xf numFmtId="0" fontId="30" fillId="24" borderId="0" xfId="0" applyFont="1" applyFill="1" applyBorder="1" applyAlignment="1">
      <alignment horizontal="center"/>
    </xf>
    <xf numFmtId="9" fontId="26" fillId="24" borderId="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/>
    </xf>
    <xf numFmtId="0" fontId="27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5" fillId="24" borderId="13" xfId="0" applyFont="1" applyFill="1" applyBorder="1" applyAlignment="1">
      <alignment horizontal="left"/>
    </xf>
    <xf numFmtId="0" fontId="25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9" fontId="28" fillId="8" borderId="0" xfId="0" applyNumberFormat="1" applyFont="1" applyFill="1" applyAlignment="1">
      <alignment/>
    </xf>
    <xf numFmtId="9" fontId="28" fillId="8" borderId="0" xfId="0" applyNumberFormat="1" applyFont="1" applyFill="1" applyAlignment="1">
      <alignment horizontal="center"/>
    </xf>
    <xf numFmtId="0" fontId="29" fillId="24" borderId="14" xfId="0" applyFont="1" applyFill="1" applyBorder="1" applyAlignment="1">
      <alignment/>
    </xf>
    <xf numFmtId="0" fontId="29" fillId="8" borderId="0" xfId="0" applyFont="1" applyFill="1" applyAlignment="1">
      <alignment/>
    </xf>
    <xf numFmtId="0" fontId="27" fillId="8" borderId="0" xfId="0" applyFont="1" applyFill="1" applyAlignment="1">
      <alignment horizontal="left"/>
    </xf>
    <xf numFmtId="0" fontId="27" fillId="8" borderId="0" xfId="0" applyFont="1" applyFill="1" applyAlignment="1" quotePrefix="1">
      <alignment horizontal="left"/>
    </xf>
    <xf numFmtId="0" fontId="27" fillId="8" borderId="0" xfId="0" applyFont="1" applyFill="1" applyAlignment="1">
      <alignment horizontal="left"/>
    </xf>
    <xf numFmtId="9" fontId="27" fillId="8" borderId="0" xfId="0" applyNumberFormat="1" applyFont="1" applyFill="1" applyAlignment="1">
      <alignment horizontal="center"/>
    </xf>
    <xf numFmtId="9" fontId="29" fillId="8" borderId="0" xfId="0" applyNumberFormat="1" applyFont="1" applyFill="1" applyAlignment="1">
      <alignment horizontal="center"/>
    </xf>
    <xf numFmtId="0" fontId="29" fillId="8" borderId="0" xfId="0" applyFont="1" applyFill="1" applyAlignment="1">
      <alignment/>
    </xf>
    <xf numFmtId="0" fontId="31" fillId="8" borderId="0" xfId="0" applyFont="1" applyFill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6" fillId="24" borderId="17" xfId="0" applyFont="1" applyFill="1" applyBorder="1" applyAlignment="1">
      <alignment/>
    </xf>
    <xf numFmtId="0" fontId="0" fillId="8" borderId="17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7" fillId="8" borderId="0" xfId="0" applyFont="1" applyFill="1" applyBorder="1" applyAlignment="1">
      <alignment/>
    </xf>
    <xf numFmtId="0" fontId="27" fillId="8" borderId="0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29" fillId="24" borderId="14" xfId="0" applyFont="1" applyFill="1" applyBorder="1" applyAlignment="1">
      <alignment/>
    </xf>
    <xf numFmtId="0" fontId="31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Makt i samhället</a:t>
            </a:r>
          </a:p>
        </c:rich>
      </c:tx>
      <c:layout>
        <c:manualLayout>
          <c:xMode val="factor"/>
          <c:yMode val="factor"/>
          <c:x val="-0.053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0375"/>
          <c:w val="0.923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Genderindex!$AA$11</c:f>
              <c:strCache>
                <c:ptCount val="1"/>
                <c:pt idx="0">
                  <c:v>Makt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Genderindex!$AB$10:$AC$10</c:f>
              <c:strCache/>
            </c:strRef>
          </c:cat>
          <c:val>
            <c:numRef>
              <c:f>Genderindex!$AB$14:$AC$14</c:f>
              <c:numCache/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auto val="1"/>
        <c:lblOffset val="100"/>
        <c:noMultiLvlLbl val="0"/>
      </c:catAx>
      <c:valAx>
        <c:axId val="266476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Jämställdhet i samhället</a:t>
            </a:r>
          </a:p>
        </c:rich>
      </c:tx>
      <c:layout>
        <c:manualLayout>
          <c:xMode val="factor"/>
          <c:yMode val="factor"/>
          <c:x val="0.044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475"/>
          <c:w val="0.926"/>
          <c:h val="0.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Genderindex!$V$11</c:f>
              <c:strCache>
                <c:ptCount val="1"/>
                <c:pt idx="0">
                  <c:v>Jämställdhet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Genderindex!$AB$10:$AC$10</c:f>
              <c:strCache/>
            </c:strRef>
          </c:cat>
          <c:val>
            <c:numRef>
              <c:f>Genderindex!$W$14:$X$14</c:f>
              <c:numCache/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2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Makt i gemensamma beröringsområden 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725"/>
          <c:w val="0.809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Genderindex!$W$26</c:f>
              <c:strCache>
                <c:ptCount val="1"/>
                <c:pt idx="0">
                  <c:v>Barn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Genderindex!$W$27:$X$27</c:f>
              <c:strCache/>
            </c:strRef>
          </c:cat>
          <c:val>
            <c:numRef>
              <c:f>Genderindex!$W$30:$X$30</c:f>
              <c:numCache/>
            </c:numRef>
          </c:val>
        </c:ser>
        <c:ser>
          <c:idx val="1"/>
          <c:order val="1"/>
          <c:tx>
            <c:strRef>
              <c:f>Genderindex!$Y$26</c:f>
              <c:strCache>
                <c:ptCount val="1"/>
                <c:pt idx="0">
                  <c:v>Arbete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Genderindex!$W$27:$X$27</c:f>
              <c:strCache/>
            </c:strRef>
          </c:cat>
          <c:val>
            <c:numRef>
              <c:f>Genderindex!$Y$30:$Z$30</c:f>
              <c:numCache/>
            </c:numRef>
          </c:val>
        </c:ser>
        <c:ser>
          <c:idx val="2"/>
          <c:order val="2"/>
          <c:tx>
            <c:strRef>
              <c:f>Genderindex!$AA$26</c:f>
              <c:strCache>
                <c:ptCount val="1"/>
                <c:pt idx="0">
                  <c:v>Sex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Genderindex!$W$27:$X$27</c:f>
              <c:strCache/>
            </c:strRef>
          </c:cat>
          <c:val>
            <c:numRef>
              <c:f>Genderindex!$AA$30:$AB$30</c:f>
              <c:numCache/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84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3"/>
          <c:y val="0.4715"/>
          <c:w val="0.1205"/>
          <c:h val="0.2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25</xdr:row>
      <xdr:rowOff>28575</xdr:rowOff>
    </xdr:from>
    <xdr:to>
      <xdr:col>19</xdr:col>
      <xdr:colOff>352425</xdr:colOff>
      <xdr:row>37</xdr:row>
      <xdr:rowOff>152400</xdr:rowOff>
    </xdr:to>
    <xdr:graphicFrame>
      <xdr:nvGraphicFramePr>
        <xdr:cNvPr id="1" name="Chart 110"/>
        <xdr:cNvGraphicFramePr/>
      </xdr:nvGraphicFramePr>
      <xdr:xfrm>
        <a:off x="6534150" y="5305425"/>
        <a:ext cx="4705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11</xdr:row>
      <xdr:rowOff>66675</xdr:rowOff>
    </xdr:from>
    <xdr:to>
      <xdr:col>19</xdr:col>
      <xdr:colOff>333375</xdr:colOff>
      <xdr:row>23</xdr:row>
      <xdr:rowOff>219075</xdr:rowOff>
    </xdr:to>
    <xdr:graphicFrame>
      <xdr:nvGraphicFramePr>
        <xdr:cNvPr id="2" name="Chart 110"/>
        <xdr:cNvGraphicFramePr/>
      </xdr:nvGraphicFramePr>
      <xdr:xfrm>
        <a:off x="6515100" y="2009775"/>
        <a:ext cx="47053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38100</xdr:colOff>
      <xdr:row>2</xdr:row>
      <xdr:rowOff>38100</xdr:rowOff>
    </xdr:from>
    <xdr:to>
      <xdr:col>14</xdr:col>
      <xdr:colOff>285750</xdr:colOff>
      <xdr:row>4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3714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123825</xdr:colOff>
      <xdr:row>39</xdr:row>
      <xdr:rowOff>9525</xdr:rowOff>
    </xdr:from>
    <xdr:to>
      <xdr:col>19</xdr:col>
      <xdr:colOff>390525</xdr:colOff>
      <xdr:row>51</xdr:row>
      <xdr:rowOff>114300</xdr:rowOff>
    </xdr:to>
    <xdr:graphicFrame>
      <xdr:nvGraphicFramePr>
        <xdr:cNvPr id="4" name="Chart 21"/>
        <xdr:cNvGraphicFramePr/>
      </xdr:nvGraphicFramePr>
      <xdr:xfrm>
        <a:off x="6534150" y="8620125"/>
        <a:ext cx="4743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37"/>
  <sheetViews>
    <sheetView tabSelected="1" zoomScale="75" zoomScaleNormal="75" workbookViewId="0" topLeftCell="A1">
      <selection activeCell="H80" sqref="H80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57.140625" style="0" customWidth="1"/>
    <col min="4" max="4" width="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3.28125" style="0" customWidth="1"/>
    <col min="10" max="11" width="5.00390625" style="0" customWidth="1"/>
    <col min="12" max="13" width="5.00390625" style="46" customWidth="1"/>
    <col min="14" max="18" width="5.00390625" style="0" customWidth="1"/>
    <col min="19" max="19" width="8.8515625" style="0" customWidth="1"/>
    <col min="21" max="26" width="8.421875" style="0" customWidth="1"/>
    <col min="27" max="27" width="11.7109375" style="0" customWidth="1"/>
    <col min="28" max="28" width="14.421875" style="0" customWidth="1"/>
    <col min="29" max="29" width="9.28125" style="0" customWidth="1"/>
    <col min="30" max="30" width="11.8515625" style="0" customWidth="1"/>
    <col min="31" max="31" width="14.28125" style="0" customWidth="1"/>
    <col min="32" max="32" width="17.7109375" style="0" customWidth="1"/>
    <col min="39" max="39" width="3.7109375" style="0" customWidth="1"/>
    <col min="40" max="43" width="5.8515625" style="0" customWidth="1"/>
  </cols>
  <sheetData>
    <row r="1" spans="1:4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4"/>
      <c r="M1" s="44"/>
      <c r="N1" s="89"/>
      <c r="O1" s="8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.75">
      <c r="A2" s="1"/>
      <c r="B2" s="2"/>
      <c r="C2" s="3"/>
      <c r="D2" s="3"/>
      <c r="E2" s="3"/>
      <c r="F2" s="3"/>
      <c r="G2" s="3"/>
      <c r="H2" s="3"/>
      <c r="I2" s="3"/>
      <c r="J2" s="3" t="s">
        <v>83</v>
      </c>
      <c r="K2" s="3"/>
      <c r="L2" s="45"/>
      <c r="M2" s="45"/>
      <c r="N2" s="7"/>
      <c r="O2" s="7"/>
      <c r="P2" s="3"/>
      <c r="Q2" s="3"/>
      <c r="R2" s="3"/>
      <c r="S2" s="3"/>
      <c r="T2" s="4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8">
      <c r="A3" s="1"/>
      <c r="B3" s="5" t="s">
        <v>3</v>
      </c>
      <c r="C3" s="6" t="s">
        <v>13</v>
      </c>
      <c r="D3" s="7"/>
      <c r="E3" s="7"/>
      <c r="F3" s="7"/>
      <c r="G3" s="7"/>
      <c r="H3" s="7"/>
      <c r="I3" s="7"/>
      <c r="J3" s="7"/>
      <c r="K3" s="7"/>
      <c r="L3" s="12"/>
      <c r="M3" s="12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2.75">
      <c r="A4" s="1"/>
      <c r="B4" s="10"/>
      <c r="C4" s="85"/>
      <c r="D4" s="85"/>
      <c r="E4" s="85"/>
      <c r="F4" s="85"/>
      <c r="G4" s="85"/>
      <c r="H4" s="85"/>
      <c r="I4" s="85"/>
      <c r="J4" s="85"/>
      <c r="K4" s="85"/>
      <c r="L4" s="86"/>
      <c r="M4" s="86"/>
      <c r="N4" s="7"/>
      <c r="O4" s="7"/>
      <c r="P4" s="7"/>
      <c r="Q4" s="7"/>
      <c r="R4" s="7"/>
      <c r="S4" s="7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2.75">
      <c r="A5" s="1"/>
      <c r="B5" s="10"/>
      <c r="C5" s="53" t="s">
        <v>29</v>
      </c>
      <c r="D5" s="11" t="s">
        <v>30</v>
      </c>
      <c r="E5" s="7"/>
      <c r="F5" s="7"/>
      <c r="G5" s="85"/>
      <c r="H5" s="85"/>
      <c r="I5" s="85"/>
      <c r="J5" s="85"/>
      <c r="K5" s="85"/>
      <c r="L5" s="12"/>
      <c r="M5" s="12"/>
      <c r="N5" s="7"/>
      <c r="O5" s="7"/>
      <c r="P5" s="7"/>
      <c r="Q5" s="7"/>
      <c r="R5" s="7"/>
      <c r="S5" s="7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2.75">
      <c r="A6" s="1"/>
      <c r="B6" s="10"/>
      <c r="C6" s="54">
        <f ca="1">INT(RAND()*10000)</f>
        <v>8828</v>
      </c>
      <c r="D6" s="13" t="s">
        <v>2</v>
      </c>
      <c r="E6" s="7"/>
      <c r="F6" s="87"/>
      <c r="G6" s="85"/>
      <c r="H6" s="85"/>
      <c r="I6" s="84"/>
      <c r="J6" s="84"/>
      <c r="K6" s="84"/>
      <c r="L6" s="57"/>
      <c r="M6" s="57"/>
      <c r="N6" s="56"/>
      <c r="O6" s="56"/>
      <c r="P6" s="56"/>
      <c r="Q6" s="56"/>
      <c r="R6" s="56"/>
      <c r="S6" s="56"/>
      <c r="T6" s="75"/>
      <c r="U6" s="76"/>
      <c r="V6" s="76"/>
      <c r="W6" s="76"/>
      <c r="X6" s="76"/>
      <c r="Y6" s="76"/>
      <c r="Z6" s="76"/>
      <c r="AA6" s="76"/>
      <c r="AB6" s="9"/>
      <c r="AC6" s="9"/>
      <c r="AD6" s="9"/>
      <c r="AE6" s="9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>
      <c r="A7" s="1"/>
      <c r="B7" s="10"/>
      <c r="C7" s="7"/>
      <c r="D7" s="7"/>
      <c r="E7" s="7"/>
      <c r="F7" s="7"/>
      <c r="G7" s="7"/>
      <c r="H7" s="7"/>
      <c r="I7" s="56"/>
      <c r="J7" s="56"/>
      <c r="K7" s="56"/>
      <c r="L7" s="57"/>
      <c r="M7" s="57"/>
      <c r="N7" s="56"/>
      <c r="O7" s="56"/>
      <c r="P7" s="56"/>
      <c r="Q7" s="56"/>
      <c r="R7" s="56"/>
      <c r="S7" s="56"/>
      <c r="T7" s="75"/>
      <c r="U7" s="37"/>
      <c r="V7" s="37"/>
      <c r="W7" s="37"/>
      <c r="X7" s="37"/>
      <c r="Y7" s="37"/>
      <c r="Z7" s="37"/>
      <c r="AA7" s="37"/>
      <c r="AB7" s="49"/>
      <c r="AC7" s="49"/>
      <c r="AD7" s="37"/>
      <c r="AE7" s="37"/>
      <c r="AF7" s="37"/>
      <c r="AG7" s="37"/>
      <c r="AH7" s="37"/>
      <c r="AI7" s="37"/>
      <c r="AJ7" s="37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1"/>
      <c r="B8" s="10"/>
      <c r="C8" s="15" t="s">
        <v>3</v>
      </c>
      <c r="D8" s="15"/>
      <c r="E8" s="16" t="s">
        <v>4</v>
      </c>
      <c r="F8" s="16"/>
      <c r="G8" s="16" t="s">
        <v>5</v>
      </c>
      <c r="H8" s="7"/>
      <c r="I8" s="62" t="s">
        <v>0</v>
      </c>
      <c r="J8" s="50" t="s">
        <v>53</v>
      </c>
      <c r="K8" s="51"/>
      <c r="L8" s="50"/>
      <c r="M8" s="50"/>
      <c r="N8" s="51"/>
      <c r="O8" s="51"/>
      <c r="P8" s="51"/>
      <c r="Q8" s="51"/>
      <c r="R8" s="51"/>
      <c r="S8" s="51"/>
      <c r="T8" s="32"/>
      <c r="U8" s="76"/>
      <c r="V8" s="76" t="s">
        <v>3</v>
      </c>
      <c r="W8" s="76"/>
      <c r="X8" s="76"/>
      <c r="Y8" s="76"/>
      <c r="Z8" s="76"/>
      <c r="AA8" s="95"/>
      <c r="AB8" s="81"/>
      <c r="AC8" s="81"/>
      <c r="AD8" s="76"/>
      <c r="AE8" s="76"/>
      <c r="AF8" s="76"/>
      <c r="AG8" s="37"/>
      <c r="AH8" s="37"/>
      <c r="AI8" s="37"/>
      <c r="AJ8" s="37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"/>
      <c r="B9" s="10"/>
      <c r="C9" s="18" t="s">
        <v>32</v>
      </c>
      <c r="D9" s="15"/>
      <c r="E9" s="59">
        <v>0.51</v>
      </c>
      <c r="F9" s="12"/>
      <c r="G9" s="59">
        <v>0.49</v>
      </c>
      <c r="H9" s="19"/>
      <c r="I9" s="63">
        <f>E9+G9</f>
        <v>1</v>
      </c>
      <c r="J9" s="60">
        <f>MAX(E9:G9)-MIN(E9:G9)</f>
        <v>0.020000000000000018</v>
      </c>
      <c r="K9" s="51"/>
      <c r="L9" s="50"/>
      <c r="M9" s="50"/>
      <c r="N9" s="51"/>
      <c r="O9" s="51"/>
      <c r="P9" s="51"/>
      <c r="Q9" s="51"/>
      <c r="R9" s="51"/>
      <c r="S9" s="51"/>
      <c r="T9" s="75"/>
      <c r="U9" s="76"/>
      <c r="V9" s="76"/>
      <c r="W9" s="76"/>
      <c r="X9" s="76"/>
      <c r="Y9" s="76"/>
      <c r="Z9" s="76"/>
      <c r="AA9" s="95"/>
      <c r="AB9" s="81"/>
      <c r="AC9" s="81"/>
      <c r="AD9" s="76"/>
      <c r="AE9" s="76"/>
      <c r="AF9" s="76"/>
      <c r="AG9" s="37"/>
      <c r="AH9" s="37"/>
      <c r="AI9" s="37"/>
      <c r="AJ9" s="37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"/>
      <c r="B10" s="10"/>
      <c r="C10" s="87"/>
      <c r="D10" s="7"/>
      <c r="E10" s="19"/>
      <c r="F10" s="19"/>
      <c r="G10" s="19"/>
      <c r="H10" s="19"/>
      <c r="I10" s="20"/>
      <c r="J10" s="20" t="s">
        <v>28</v>
      </c>
      <c r="K10" s="20"/>
      <c r="L10" s="20" t="s">
        <v>12</v>
      </c>
      <c r="M10" s="50"/>
      <c r="N10" s="90" t="s">
        <v>75</v>
      </c>
      <c r="O10" s="90"/>
      <c r="P10" s="90" t="s">
        <v>76</v>
      </c>
      <c r="Q10" s="90"/>
      <c r="R10" s="90" t="s">
        <v>77</v>
      </c>
      <c r="S10" s="90"/>
      <c r="T10" s="94"/>
      <c r="U10" s="21"/>
      <c r="V10" s="21"/>
      <c r="W10" s="23" t="s">
        <v>7</v>
      </c>
      <c r="X10" s="23" t="s">
        <v>8</v>
      </c>
      <c r="Y10" s="21"/>
      <c r="Z10" s="21"/>
      <c r="AA10" s="21"/>
      <c r="AB10" s="23" t="s">
        <v>7</v>
      </c>
      <c r="AC10" s="23" t="s">
        <v>8</v>
      </c>
      <c r="AD10" s="21"/>
      <c r="AE10" s="76"/>
      <c r="AF10" s="76"/>
      <c r="AG10" s="37"/>
      <c r="AH10" s="37"/>
      <c r="AI10" s="37"/>
      <c r="AJ10" s="37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9.5" customHeight="1">
      <c r="A11" s="1"/>
      <c r="B11" s="10"/>
      <c r="C11" s="16" t="s">
        <v>31</v>
      </c>
      <c r="D11" s="7"/>
      <c r="E11" s="12"/>
      <c r="F11" s="12"/>
      <c r="G11" s="12"/>
      <c r="H11" s="12"/>
      <c r="I11" s="20"/>
      <c r="J11" s="51" t="s">
        <v>33</v>
      </c>
      <c r="K11" s="51" t="s">
        <v>34</v>
      </c>
      <c r="L11" s="50" t="s">
        <v>33</v>
      </c>
      <c r="M11" s="50" t="s">
        <v>34</v>
      </c>
      <c r="N11" s="20" t="s">
        <v>33</v>
      </c>
      <c r="O11" s="20" t="s">
        <v>34</v>
      </c>
      <c r="P11" s="20" t="s">
        <v>33</v>
      </c>
      <c r="Q11" s="20" t="s">
        <v>34</v>
      </c>
      <c r="R11" s="20" t="s">
        <v>33</v>
      </c>
      <c r="S11" s="20" t="s">
        <v>34</v>
      </c>
      <c r="T11" s="94"/>
      <c r="U11" s="21"/>
      <c r="V11" s="24" t="s">
        <v>28</v>
      </c>
      <c r="W11" s="23" t="s">
        <v>10</v>
      </c>
      <c r="X11" s="23" t="s">
        <v>11</v>
      </c>
      <c r="Y11" s="21"/>
      <c r="Z11" s="21"/>
      <c r="AA11" s="24" t="s">
        <v>12</v>
      </c>
      <c r="AB11" s="23" t="s">
        <v>10</v>
      </c>
      <c r="AC11" s="23" t="s">
        <v>11</v>
      </c>
      <c r="AD11" s="21"/>
      <c r="AE11" s="76"/>
      <c r="AF11" s="76"/>
      <c r="AG11" s="37"/>
      <c r="AH11" s="37"/>
      <c r="AI11" s="37"/>
      <c r="AJ11" s="37"/>
      <c r="AK11" s="9"/>
      <c r="AL11" s="9"/>
      <c r="AM11" s="9"/>
      <c r="AN11" s="9"/>
      <c r="AO11" s="9"/>
      <c r="AP11" s="9"/>
      <c r="AQ11" s="9"/>
      <c r="AR11" s="1"/>
      <c r="AS11" s="1"/>
      <c r="AT11" s="1"/>
      <c r="AU11" s="1"/>
      <c r="AV11" s="1"/>
      <c r="AW11" s="1"/>
    </row>
    <row r="12" spans="1:49" ht="18.75" customHeight="1">
      <c r="A12" s="1"/>
      <c r="B12" s="25">
        <v>1</v>
      </c>
      <c r="C12" s="26" t="s">
        <v>21</v>
      </c>
      <c r="D12" s="7"/>
      <c r="E12" s="58">
        <v>83</v>
      </c>
      <c r="F12" s="19"/>
      <c r="G12" s="58">
        <v>78</v>
      </c>
      <c r="H12" s="12"/>
      <c r="I12" s="50"/>
      <c r="J12" s="20">
        <f>IF(E12&gt;G12,1,0)</f>
        <v>1</v>
      </c>
      <c r="K12" s="20">
        <f>IF(G12&gt;E12,1,0)</f>
        <v>0</v>
      </c>
      <c r="L12" s="20">
        <f aca="true" t="shared" si="0" ref="L12:L17">IF(E12&gt;G12,1,0)</f>
        <v>1</v>
      </c>
      <c r="M12" s="20">
        <f aca="true" t="shared" si="1" ref="M12:M17">IF(G12&gt;E12,1,0)</f>
        <v>0</v>
      </c>
      <c r="N12" s="20"/>
      <c r="O12" s="20"/>
      <c r="P12" s="20"/>
      <c r="Q12" s="20"/>
      <c r="R12" s="20"/>
      <c r="S12" s="20"/>
      <c r="T12" s="72"/>
      <c r="U12" s="21"/>
      <c r="V12" s="77" t="s">
        <v>25</v>
      </c>
      <c r="W12" s="23">
        <f>SUM(J12:J61)</f>
        <v>39</v>
      </c>
      <c r="X12" s="23">
        <f>SUM(K12:K61)</f>
        <v>6</v>
      </c>
      <c r="Y12" s="21"/>
      <c r="Z12" s="21"/>
      <c r="AA12" s="21" t="s">
        <v>25</v>
      </c>
      <c r="AB12" s="23">
        <f>SUM(L12:L61)</f>
        <v>20</v>
      </c>
      <c r="AC12" s="23">
        <f>SUM(M12:M61)</f>
        <v>5</v>
      </c>
      <c r="AD12" s="23"/>
      <c r="AE12" s="96"/>
      <c r="AF12" s="96"/>
      <c r="AG12" s="37"/>
      <c r="AH12" s="37"/>
      <c r="AI12" s="37"/>
      <c r="AJ12" s="37"/>
      <c r="AK12" s="9"/>
      <c r="AL12" s="9"/>
      <c r="AM12" s="9"/>
      <c r="AN12" s="27"/>
      <c r="AO12" s="27"/>
      <c r="AP12" s="27"/>
      <c r="AQ12" s="27"/>
      <c r="AR12" s="9"/>
      <c r="AS12" s="1"/>
      <c r="AT12" s="1"/>
      <c r="AU12" s="1"/>
      <c r="AV12" s="1"/>
      <c r="AW12" s="1"/>
    </row>
    <row r="13" spans="1:49" ht="18.75" customHeight="1">
      <c r="A13" s="1"/>
      <c r="B13" s="25">
        <v>2</v>
      </c>
      <c r="C13" s="26" t="s">
        <v>20</v>
      </c>
      <c r="D13" s="7"/>
      <c r="E13" s="58">
        <v>90</v>
      </c>
      <c r="F13" s="19"/>
      <c r="G13" s="58">
        <v>10</v>
      </c>
      <c r="H13" s="12"/>
      <c r="I13" s="50"/>
      <c r="J13" s="20">
        <f aca="true" t="shared" si="2" ref="J13:J42">IF(E13&gt;G13,1,0)</f>
        <v>1</v>
      </c>
      <c r="K13" s="20">
        <f aca="true" t="shared" si="3" ref="K13:K42">IF(G13&gt;E13,1,0)</f>
        <v>0</v>
      </c>
      <c r="L13" s="20">
        <f t="shared" si="0"/>
        <v>1</v>
      </c>
      <c r="M13" s="20">
        <f t="shared" si="1"/>
        <v>0</v>
      </c>
      <c r="N13" s="20"/>
      <c r="O13" s="20"/>
      <c r="P13" s="20">
        <f>IF(E13&gt;G13,1,0)</f>
        <v>1</v>
      </c>
      <c r="Q13" s="20">
        <f>IF(G13&gt;E13,1,0)</f>
        <v>0</v>
      </c>
      <c r="R13" s="20"/>
      <c r="S13" s="20"/>
      <c r="T13" s="72"/>
      <c r="U13" s="21"/>
      <c r="V13" s="79" t="s">
        <v>68</v>
      </c>
      <c r="W13" s="49">
        <f>COUNT(J12:J61)</f>
        <v>50</v>
      </c>
      <c r="X13" s="49">
        <f>COUNT(K12:K61)</f>
        <v>50</v>
      </c>
      <c r="Y13" s="37"/>
      <c r="Z13" s="37"/>
      <c r="AA13" s="79" t="s">
        <v>68</v>
      </c>
      <c r="AB13" s="49">
        <f>COUNT(L12:L61)</f>
        <v>27</v>
      </c>
      <c r="AC13" s="49">
        <f>COUNT(M12:M61)</f>
        <v>27</v>
      </c>
      <c r="AD13" s="37"/>
      <c r="AE13" s="96"/>
      <c r="AF13" s="96"/>
      <c r="AG13" s="37"/>
      <c r="AH13" s="37"/>
      <c r="AI13" s="37"/>
      <c r="AJ13" s="49"/>
      <c r="AK13" s="14"/>
      <c r="AL13" s="14"/>
      <c r="AM13" s="9"/>
      <c r="AN13" s="14"/>
      <c r="AO13" s="14"/>
      <c r="AP13" s="14"/>
      <c r="AQ13" s="14"/>
      <c r="AR13" s="9"/>
      <c r="AS13" s="1"/>
      <c r="AT13" s="1"/>
      <c r="AU13" s="1"/>
      <c r="AV13" s="1"/>
      <c r="AW13" s="1"/>
    </row>
    <row r="14" spans="1:49" ht="18.75" customHeight="1">
      <c r="A14" s="1"/>
      <c r="B14" s="25">
        <v>3</v>
      </c>
      <c r="C14" s="26" t="s">
        <v>19</v>
      </c>
      <c r="D14" s="7"/>
      <c r="E14" s="58">
        <v>95</v>
      </c>
      <c r="F14" s="19"/>
      <c r="G14" s="58">
        <v>5</v>
      </c>
      <c r="H14" s="12"/>
      <c r="I14" s="50"/>
      <c r="J14" s="20">
        <f t="shared" si="2"/>
        <v>1</v>
      </c>
      <c r="K14" s="20">
        <f t="shared" si="3"/>
        <v>0</v>
      </c>
      <c r="L14" s="20">
        <f t="shared" si="0"/>
        <v>1</v>
      </c>
      <c r="M14" s="20">
        <f t="shared" si="1"/>
        <v>0</v>
      </c>
      <c r="N14" s="20"/>
      <c r="O14" s="20"/>
      <c r="P14" s="20">
        <f>IF(E14&gt;G14,1,0)</f>
        <v>1</v>
      </c>
      <c r="Q14" s="20">
        <f>IF(G14&gt;E14,1,0)</f>
        <v>0</v>
      </c>
      <c r="R14" s="20"/>
      <c r="S14" s="20"/>
      <c r="T14" s="72"/>
      <c r="U14" s="21"/>
      <c r="V14" s="79" t="s">
        <v>69</v>
      </c>
      <c r="W14" s="80">
        <f>W12/W13</f>
        <v>0.78</v>
      </c>
      <c r="X14" s="80">
        <f>X12/X13</f>
        <v>0.12</v>
      </c>
      <c r="Y14" s="73">
        <f>(MAX(W14:X14)-MIN(W14:X14))</f>
        <v>0.66</v>
      </c>
      <c r="Z14" s="37"/>
      <c r="AA14" s="79" t="s">
        <v>69</v>
      </c>
      <c r="AB14" s="80">
        <f>AB12/AB13</f>
        <v>0.7407407407407407</v>
      </c>
      <c r="AC14" s="80">
        <f>AC12/AC13</f>
        <v>0.18518518518518517</v>
      </c>
      <c r="AD14" s="74">
        <f>(MAX(AB14:AC14)-MIN(AB14:AC14))</f>
        <v>0.5555555555555556</v>
      </c>
      <c r="AE14" s="96"/>
      <c r="AF14" s="96"/>
      <c r="AG14" s="37"/>
      <c r="AH14" s="37"/>
      <c r="AI14" s="37"/>
      <c r="AJ14" s="49"/>
      <c r="AK14" s="14"/>
      <c r="AL14" s="14"/>
      <c r="AM14" s="9"/>
      <c r="AN14" s="14"/>
      <c r="AO14" s="14"/>
      <c r="AP14" s="14"/>
      <c r="AQ14" s="14"/>
      <c r="AR14" s="9"/>
      <c r="AS14" s="1"/>
      <c r="AT14" s="1"/>
      <c r="AU14" s="1"/>
      <c r="AV14" s="1"/>
      <c r="AW14" s="1"/>
    </row>
    <row r="15" spans="1:49" ht="18.75" customHeight="1">
      <c r="A15" s="1"/>
      <c r="B15" s="25">
        <v>4</v>
      </c>
      <c r="C15" s="26" t="s">
        <v>18</v>
      </c>
      <c r="D15" s="7"/>
      <c r="E15" s="58">
        <v>65</v>
      </c>
      <c r="F15" s="19"/>
      <c r="G15" s="58">
        <v>35</v>
      </c>
      <c r="H15" s="12"/>
      <c r="I15" s="50"/>
      <c r="J15" s="20">
        <f t="shared" si="2"/>
        <v>1</v>
      </c>
      <c r="K15" s="20">
        <f t="shared" si="3"/>
        <v>0</v>
      </c>
      <c r="L15" s="20">
        <f t="shared" si="0"/>
        <v>1</v>
      </c>
      <c r="M15" s="20">
        <f t="shared" si="1"/>
        <v>0</v>
      </c>
      <c r="N15" s="20"/>
      <c r="O15" s="20"/>
      <c r="P15" s="20">
        <f>IF(E15&gt;G15,1,0)</f>
        <v>1</v>
      </c>
      <c r="Q15" s="20">
        <f>IF(G15&gt;E15,1,0)</f>
        <v>0</v>
      </c>
      <c r="R15" s="20"/>
      <c r="S15" s="20"/>
      <c r="T15" s="72"/>
      <c r="U15" s="21"/>
      <c r="V15" s="77" t="s">
        <v>70</v>
      </c>
      <c r="W15" s="28">
        <f>W12/SUM(W12:X12)</f>
        <v>0.8666666666666667</v>
      </c>
      <c r="X15" s="28">
        <f>X12/SUM(W12:X12)</f>
        <v>0.13333333333333333</v>
      </c>
      <c r="Y15" s="73">
        <f>(MAX(W15:X15)-MIN(W15:X15))</f>
        <v>0.7333333333333334</v>
      </c>
      <c r="Z15" s="21"/>
      <c r="AA15" s="21" t="s">
        <v>70</v>
      </c>
      <c r="AB15" s="55">
        <f>AB12/SUM(AB12:AC12)</f>
        <v>0.8</v>
      </c>
      <c r="AC15" s="55">
        <f>AC12/SUM(AB12:AC12)</f>
        <v>0.2</v>
      </c>
      <c r="AD15" s="74">
        <f>(MAX(AB15:AC15)-MIN(AB15:AC15))</f>
        <v>0.6000000000000001</v>
      </c>
      <c r="AE15" s="96"/>
      <c r="AF15" s="96"/>
      <c r="AG15" s="37"/>
      <c r="AH15" s="37"/>
      <c r="AI15" s="37"/>
      <c r="AJ15" s="49"/>
      <c r="AK15" s="14"/>
      <c r="AL15" s="14"/>
      <c r="AM15" s="9"/>
      <c r="AN15" s="14"/>
      <c r="AO15" s="14"/>
      <c r="AP15" s="14"/>
      <c r="AQ15" s="14"/>
      <c r="AR15" s="9"/>
      <c r="AS15" s="1"/>
      <c r="AT15" s="1"/>
      <c r="AU15" s="1"/>
      <c r="AV15" s="1"/>
      <c r="AW15" s="1"/>
    </row>
    <row r="16" spans="1:49" ht="18.75" customHeight="1">
      <c r="A16" s="1"/>
      <c r="B16" s="25">
        <v>5</v>
      </c>
      <c r="C16" s="26" t="s">
        <v>63</v>
      </c>
      <c r="D16" s="7"/>
      <c r="E16" s="58">
        <v>75</v>
      </c>
      <c r="F16" s="19"/>
      <c r="G16" s="58">
        <v>25</v>
      </c>
      <c r="H16" s="12"/>
      <c r="I16" s="50"/>
      <c r="J16" s="20">
        <f>IF(E16&gt;G16,1,0)</f>
        <v>1</v>
      </c>
      <c r="K16" s="20">
        <f>IF(G16&gt;E16,1,0)</f>
        <v>0</v>
      </c>
      <c r="L16" s="20">
        <f t="shared" si="0"/>
        <v>1</v>
      </c>
      <c r="M16" s="20">
        <f t="shared" si="1"/>
        <v>0</v>
      </c>
      <c r="N16" s="20"/>
      <c r="O16" s="20"/>
      <c r="P16" s="20">
        <f>IF(E16&gt;G16,1,0)</f>
        <v>1</v>
      </c>
      <c r="Q16" s="20">
        <f>IF(G16&gt;E16,1,0)</f>
        <v>0</v>
      </c>
      <c r="R16" s="20"/>
      <c r="S16" s="20"/>
      <c r="T16" s="72"/>
      <c r="U16" s="21"/>
      <c r="V16" s="77" t="s">
        <v>6</v>
      </c>
      <c r="W16" s="28">
        <f>MAX(W15:X15)</f>
        <v>0.8666666666666667</v>
      </c>
      <c r="X16" s="28">
        <f>MIN(W15:X15)</f>
        <v>0.13333333333333333</v>
      </c>
      <c r="Y16" s="61" t="s">
        <v>3</v>
      </c>
      <c r="Z16" s="21"/>
      <c r="AA16" s="21" t="s">
        <v>6</v>
      </c>
      <c r="AB16" s="55">
        <f>MAX(AB15:AC15)</f>
        <v>0.8</v>
      </c>
      <c r="AC16" s="55">
        <f>MIN(AB15:AC15)</f>
        <v>0.2</v>
      </c>
      <c r="AD16" s="21"/>
      <c r="AE16" s="76"/>
      <c r="AF16" s="76"/>
      <c r="AG16" s="37"/>
      <c r="AH16" s="37"/>
      <c r="AI16" s="37"/>
      <c r="AJ16" s="49"/>
      <c r="AK16" s="14"/>
      <c r="AL16" s="14"/>
      <c r="AM16" s="9"/>
      <c r="AN16" s="14"/>
      <c r="AO16" s="14"/>
      <c r="AP16" s="14"/>
      <c r="AQ16" s="14"/>
      <c r="AR16" s="9"/>
      <c r="AS16" s="1"/>
      <c r="AT16" s="1"/>
      <c r="AU16" s="1"/>
      <c r="AV16" s="1"/>
      <c r="AW16" s="1"/>
    </row>
    <row r="17" spans="1:49" ht="18.75" customHeight="1">
      <c r="A17" s="1"/>
      <c r="B17" s="25">
        <v>6</v>
      </c>
      <c r="C17" s="26" t="s">
        <v>35</v>
      </c>
      <c r="D17" s="7"/>
      <c r="E17" s="58">
        <v>55</v>
      </c>
      <c r="F17" s="19"/>
      <c r="G17" s="58">
        <v>45</v>
      </c>
      <c r="H17" s="12"/>
      <c r="I17" s="50"/>
      <c r="J17" s="20">
        <f>IF(E17&gt;G17,1,0)</f>
        <v>1</v>
      </c>
      <c r="K17" s="20">
        <f>IF(G17&gt;E17,1,0)</f>
        <v>0</v>
      </c>
      <c r="L17" s="20">
        <f t="shared" si="0"/>
        <v>1</v>
      </c>
      <c r="M17" s="20">
        <f t="shared" si="1"/>
        <v>0</v>
      </c>
      <c r="N17" s="20"/>
      <c r="O17" s="20"/>
      <c r="P17" s="20">
        <f>IF(E17&gt;G17,1,0)</f>
        <v>1</v>
      </c>
      <c r="Q17" s="20">
        <f>IF(G17&gt;E17,1,0)</f>
        <v>0</v>
      </c>
      <c r="R17" s="20"/>
      <c r="S17" s="20"/>
      <c r="T17" s="72"/>
      <c r="U17" s="21"/>
      <c r="V17" s="78" t="s">
        <v>26</v>
      </c>
      <c r="W17" s="28">
        <f>ABS(W16-50%)*100</f>
        <v>36.66666666666667</v>
      </c>
      <c r="X17" s="21"/>
      <c r="Y17" s="21"/>
      <c r="Z17" s="21"/>
      <c r="AA17" s="29" t="s">
        <v>26</v>
      </c>
      <c r="AB17" s="55">
        <f>ABS(AB16-50%)*100</f>
        <v>30.000000000000004</v>
      </c>
      <c r="AC17" s="23"/>
      <c r="AD17" s="21"/>
      <c r="AE17" s="76"/>
      <c r="AF17" s="76"/>
      <c r="AG17" s="37"/>
      <c r="AH17" s="37"/>
      <c r="AI17" s="37"/>
      <c r="AJ17" s="49"/>
      <c r="AK17" s="14"/>
      <c r="AL17" s="14"/>
      <c r="AM17" s="9"/>
      <c r="AN17" s="14"/>
      <c r="AO17" s="14"/>
      <c r="AP17" s="14"/>
      <c r="AQ17" s="14"/>
      <c r="AR17" s="9"/>
      <c r="AS17" s="1"/>
      <c r="AT17" s="1"/>
      <c r="AU17" s="1"/>
      <c r="AV17" s="1"/>
      <c r="AW17" s="1"/>
    </row>
    <row r="18" spans="1:49" ht="18.75" customHeight="1">
      <c r="A18" s="1"/>
      <c r="B18" s="25">
        <v>7</v>
      </c>
      <c r="C18" s="26" t="s">
        <v>62</v>
      </c>
      <c r="D18" s="7"/>
      <c r="E18" s="58">
        <v>15</v>
      </c>
      <c r="F18" s="19"/>
      <c r="G18" s="58">
        <v>85</v>
      </c>
      <c r="H18" s="12"/>
      <c r="I18" s="50"/>
      <c r="J18" s="20">
        <f>IF(E18&lt;G18,1,0)</f>
        <v>1</v>
      </c>
      <c r="K18" s="20">
        <f>IF(G18&lt;E18,1,0)</f>
        <v>0</v>
      </c>
      <c r="L18" s="20"/>
      <c r="M18" s="20"/>
      <c r="N18" s="20"/>
      <c r="O18" s="20"/>
      <c r="P18" s="20">
        <f>IF(E18&lt;G18,1,0)</f>
        <v>1</v>
      </c>
      <c r="Q18" s="20">
        <f>IF(G18&lt;E18,1,0)</f>
        <v>0</v>
      </c>
      <c r="R18" s="20"/>
      <c r="S18" s="20"/>
      <c r="T18" s="72"/>
      <c r="U18" s="21"/>
      <c r="V18" s="23" t="s">
        <v>9</v>
      </c>
      <c r="W18" s="23" t="str">
        <f>IF(W15&gt;X15,W11,X11)</f>
        <v>kvinno</v>
      </c>
      <c r="X18" s="21"/>
      <c r="Y18" s="21"/>
      <c r="Z18" s="21"/>
      <c r="AA18" s="23" t="s">
        <v>9</v>
      </c>
      <c r="AB18" s="23" t="str">
        <f>IF(AB15&gt;AC15,AB11,AC11)</f>
        <v>kvinno</v>
      </c>
      <c r="AC18" s="21"/>
      <c r="AD18" s="21"/>
      <c r="AE18" s="76"/>
      <c r="AF18" s="76"/>
      <c r="AG18" s="37"/>
      <c r="AH18" s="37"/>
      <c r="AI18" s="37"/>
      <c r="AJ18" s="49"/>
      <c r="AK18" s="14"/>
      <c r="AL18" s="14"/>
      <c r="AM18" s="9"/>
      <c r="AN18" s="14"/>
      <c r="AO18" s="14"/>
      <c r="AP18" s="14"/>
      <c r="AQ18" s="14"/>
      <c r="AR18" s="9"/>
      <c r="AS18" s="1"/>
      <c r="AT18" s="1"/>
      <c r="AU18" s="1"/>
      <c r="AV18" s="1"/>
      <c r="AW18" s="1"/>
    </row>
    <row r="19" spans="1:49" ht="18.75" customHeight="1">
      <c r="A19" s="1"/>
      <c r="B19" s="25">
        <v>8</v>
      </c>
      <c r="C19" s="26" t="s">
        <v>64</v>
      </c>
      <c r="D19" s="7"/>
      <c r="E19" s="58">
        <v>50</v>
      </c>
      <c r="F19" s="19"/>
      <c r="G19" s="58">
        <v>50</v>
      </c>
      <c r="H19" s="12"/>
      <c r="I19" s="50"/>
      <c r="J19" s="20">
        <f>IF(E19&gt;G19,1,0)</f>
        <v>0</v>
      </c>
      <c r="K19" s="20">
        <f>IF(G19&gt;E19,1,0)</f>
        <v>0</v>
      </c>
      <c r="L19" s="20"/>
      <c r="M19" s="20"/>
      <c r="N19" s="20"/>
      <c r="O19" s="20"/>
      <c r="P19" s="20"/>
      <c r="Q19" s="20"/>
      <c r="R19" s="20"/>
      <c r="S19" s="20"/>
      <c r="T19" s="72"/>
      <c r="U19" s="21"/>
      <c r="V19" s="23" t="s">
        <v>9</v>
      </c>
      <c r="W19" s="23" t="str">
        <f>IF(W15&gt;X15,W10,X10)</f>
        <v>kvinnor</v>
      </c>
      <c r="X19" s="21"/>
      <c r="Y19" s="21"/>
      <c r="Z19" s="21"/>
      <c r="AA19" s="23" t="s">
        <v>9</v>
      </c>
      <c r="AB19" s="23" t="str">
        <f>IF(AB15&gt;AC15,AB10,AC10)</f>
        <v>kvinnor</v>
      </c>
      <c r="AC19" s="21"/>
      <c r="AD19" s="37"/>
      <c r="AE19" s="76"/>
      <c r="AF19" s="76"/>
      <c r="AG19" s="37"/>
      <c r="AH19" s="37"/>
      <c r="AI19" s="37"/>
      <c r="AJ19" s="49"/>
      <c r="AK19" s="14"/>
      <c r="AL19" s="14"/>
      <c r="AM19" s="9"/>
      <c r="AN19" s="14"/>
      <c r="AO19" s="14"/>
      <c r="AP19" s="14"/>
      <c r="AQ19" s="14"/>
      <c r="AR19" s="9"/>
      <c r="AS19" s="1"/>
      <c r="AT19" s="1"/>
      <c r="AU19" s="1"/>
      <c r="AV19" s="1"/>
      <c r="AW19" s="1"/>
    </row>
    <row r="20" spans="1:49" ht="18.75" customHeight="1">
      <c r="A20" s="1"/>
      <c r="B20" s="25">
        <v>9</v>
      </c>
      <c r="C20" s="26" t="s">
        <v>17</v>
      </c>
      <c r="D20" s="7"/>
      <c r="E20" s="58">
        <v>100</v>
      </c>
      <c r="F20" s="19"/>
      <c r="G20" s="58">
        <v>0</v>
      </c>
      <c r="H20" s="12"/>
      <c r="I20" s="50"/>
      <c r="J20" s="20">
        <f t="shared" si="2"/>
        <v>1</v>
      </c>
      <c r="K20" s="20">
        <f t="shared" si="3"/>
        <v>0</v>
      </c>
      <c r="L20" s="20">
        <f>IF(E20&gt;G20,1,0)</f>
        <v>1</v>
      </c>
      <c r="M20" s="20">
        <f>IF(G20&gt;E20,1,0)</f>
        <v>0</v>
      </c>
      <c r="N20" s="20"/>
      <c r="O20" s="20"/>
      <c r="P20" s="20"/>
      <c r="Q20" s="20"/>
      <c r="R20" s="20"/>
      <c r="S20" s="20"/>
      <c r="T20" s="72"/>
      <c r="U20" s="21"/>
      <c r="V20" s="23" t="s">
        <v>9</v>
      </c>
      <c r="W20" s="23" t="str">
        <f>IF(W15&gt;X15,X10,W10)</f>
        <v>män</v>
      </c>
      <c r="X20" s="21"/>
      <c r="Y20" s="21"/>
      <c r="Z20" s="21"/>
      <c r="AA20" s="23" t="s">
        <v>9</v>
      </c>
      <c r="AB20" s="23" t="str">
        <f>IF(AB15&gt;AC15,AC10,AB10)</f>
        <v>män</v>
      </c>
      <c r="AC20" s="21"/>
      <c r="AD20" s="37"/>
      <c r="AE20" s="76"/>
      <c r="AF20" s="76"/>
      <c r="AG20" s="37"/>
      <c r="AH20" s="37"/>
      <c r="AI20" s="37"/>
      <c r="AJ20" s="49"/>
      <c r="AK20" s="14"/>
      <c r="AL20" s="14"/>
      <c r="AM20" s="9"/>
      <c r="AN20" s="14"/>
      <c r="AO20" s="14"/>
      <c r="AP20" s="14"/>
      <c r="AQ20" s="14"/>
      <c r="AR20" s="9"/>
      <c r="AS20" s="1"/>
      <c r="AT20" s="1"/>
      <c r="AU20" s="1"/>
      <c r="AV20" s="1"/>
      <c r="AW20" s="1"/>
    </row>
    <row r="21" spans="1:49" ht="18.75" customHeight="1">
      <c r="A21" s="1"/>
      <c r="B21" s="25">
        <v>10</v>
      </c>
      <c r="C21" s="26" t="s">
        <v>16</v>
      </c>
      <c r="D21" s="7"/>
      <c r="E21" s="58">
        <v>70</v>
      </c>
      <c r="F21" s="19"/>
      <c r="G21" s="58">
        <v>30</v>
      </c>
      <c r="H21" s="12"/>
      <c r="I21" s="50"/>
      <c r="J21" s="20">
        <f>IF(E21&gt;G21,1,0)</f>
        <v>1</v>
      </c>
      <c r="K21" s="20">
        <f>IF(G21&gt;E21,1,0)</f>
        <v>0</v>
      </c>
      <c r="L21" s="20"/>
      <c r="M21" s="20"/>
      <c r="N21" s="20"/>
      <c r="O21" s="20"/>
      <c r="P21" s="20"/>
      <c r="Q21" s="20"/>
      <c r="R21" s="20"/>
      <c r="S21" s="20"/>
      <c r="T21" s="72"/>
      <c r="U21" s="21"/>
      <c r="V21" s="29"/>
      <c r="W21" s="28"/>
      <c r="X21" s="21"/>
      <c r="Y21" s="21"/>
      <c r="Z21" s="21"/>
      <c r="AA21" s="24"/>
      <c r="AB21" s="55"/>
      <c r="AC21" s="55"/>
      <c r="AD21" s="37"/>
      <c r="AE21" s="76"/>
      <c r="AF21" s="76"/>
      <c r="AG21" s="1"/>
      <c r="AH21" s="1"/>
      <c r="AI21" s="1"/>
      <c r="AJ21" s="14"/>
      <c r="AK21" s="14"/>
      <c r="AL21" s="14"/>
      <c r="AM21" s="9"/>
      <c r="AN21" s="14"/>
      <c r="AO21" s="14"/>
      <c r="AP21" s="14"/>
      <c r="AQ21" s="14"/>
      <c r="AR21" s="9"/>
      <c r="AS21" s="1"/>
      <c r="AT21" s="1"/>
      <c r="AU21" s="1"/>
      <c r="AV21" s="1"/>
      <c r="AW21" s="1"/>
    </row>
    <row r="22" spans="1:49" ht="18.75" customHeight="1">
      <c r="A22" s="1"/>
      <c r="B22" s="25">
        <v>11</v>
      </c>
      <c r="C22" s="26" t="s">
        <v>15</v>
      </c>
      <c r="D22" s="7"/>
      <c r="E22" s="58">
        <v>50</v>
      </c>
      <c r="F22" s="19"/>
      <c r="G22" s="58">
        <v>50</v>
      </c>
      <c r="H22" s="12"/>
      <c r="I22" s="50"/>
      <c r="J22" s="20">
        <f>IF(E22&lt;G22,1,0)</f>
        <v>0</v>
      </c>
      <c r="K22" s="20">
        <f>IF(G22&lt;E22,1,0)</f>
        <v>0</v>
      </c>
      <c r="L22" s="20"/>
      <c r="M22" s="20"/>
      <c r="N22" s="20"/>
      <c r="O22" s="20"/>
      <c r="P22" s="20"/>
      <c r="Q22" s="20"/>
      <c r="R22" s="20"/>
      <c r="S22" s="20"/>
      <c r="T22" s="72"/>
      <c r="U22" s="21"/>
      <c r="V22" s="29"/>
      <c r="W22" s="28"/>
      <c r="X22" s="21"/>
      <c r="Y22" s="21"/>
      <c r="Z22" s="21"/>
      <c r="AA22" s="24"/>
      <c r="AB22" s="55"/>
      <c r="AC22" s="55"/>
      <c r="AD22" s="37"/>
      <c r="AE22" s="76"/>
      <c r="AF22" s="76"/>
      <c r="AG22" s="1"/>
      <c r="AH22" s="1"/>
      <c r="AI22" s="1"/>
      <c r="AJ22" s="14"/>
      <c r="AK22" s="14"/>
      <c r="AL22" s="14"/>
      <c r="AM22" s="9"/>
      <c r="AN22" s="14"/>
      <c r="AO22" s="14"/>
      <c r="AP22" s="14"/>
      <c r="AQ22" s="14"/>
      <c r="AR22" s="9"/>
      <c r="AS22" s="1"/>
      <c r="AT22" s="1"/>
      <c r="AU22" s="1"/>
      <c r="AV22" s="1"/>
      <c r="AW22" s="1"/>
    </row>
    <row r="23" spans="1:49" ht="18.75" customHeight="1">
      <c r="A23" s="1"/>
      <c r="B23" s="25">
        <v>12</v>
      </c>
      <c r="C23" s="26" t="s">
        <v>49</v>
      </c>
      <c r="D23" s="7"/>
      <c r="E23" s="58">
        <v>50</v>
      </c>
      <c r="F23" s="19"/>
      <c r="G23" s="58">
        <v>70</v>
      </c>
      <c r="H23" s="12"/>
      <c r="I23" s="50"/>
      <c r="J23" s="20">
        <f>IF(E23&lt;G23,1,0)</f>
        <v>1</v>
      </c>
      <c r="K23" s="20">
        <f>IF(G23&lt;E23,1,0)</f>
        <v>0</v>
      </c>
      <c r="L23" s="20"/>
      <c r="M23" s="20"/>
      <c r="N23" s="20"/>
      <c r="O23" s="20"/>
      <c r="P23" s="20"/>
      <c r="Q23" s="20"/>
      <c r="R23" s="20"/>
      <c r="S23" s="20"/>
      <c r="T23" s="72"/>
      <c r="U23" s="21"/>
      <c r="V23" s="29"/>
      <c r="W23" s="28"/>
      <c r="X23" s="21"/>
      <c r="Y23" s="21"/>
      <c r="Z23" s="21"/>
      <c r="AA23" s="24"/>
      <c r="AB23" s="55"/>
      <c r="AC23" s="55"/>
      <c r="AD23" s="37"/>
      <c r="AE23" s="76"/>
      <c r="AF23" s="76"/>
      <c r="AG23" s="1"/>
      <c r="AH23" s="1"/>
      <c r="AI23" s="1"/>
      <c r="AJ23" s="14"/>
      <c r="AK23" s="14"/>
      <c r="AL23" s="14"/>
      <c r="AM23" s="9"/>
      <c r="AN23" s="14"/>
      <c r="AO23" s="14"/>
      <c r="AP23" s="14"/>
      <c r="AQ23" s="14"/>
      <c r="AR23" s="9"/>
      <c r="AS23" s="1"/>
      <c r="AT23" s="1"/>
      <c r="AU23" s="1"/>
      <c r="AV23" s="1"/>
      <c r="AW23" s="1"/>
    </row>
    <row r="24" spans="1:49" ht="18.75" customHeight="1">
      <c r="A24" s="1"/>
      <c r="B24" s="25">
        <v>13</v>
      </c>
      <c r="C24" s="26" t="s">
        <v>43</v>
      </c>
      <c r="D24" s="7"/>
      <c r="E24" s="58">
        <v>99</v>
      </c>
      <c r="F24" s="19"/>
      <c r="G24" s="58">
        <v>1</v>
      </c>
      <c r="H24" s="12"/>
      <c r="I24" s="50"/>
      <c r="J24" s="20">
        <f>IF(E24&gt;G24,1,0)</f>
        <v>1</v>
      </c>
      <c r="K24" s="20">
        <f>IF(G24&gt;E24,1,0)</f>
        <v>0</v>
      </c>
      <c r="L24" s="20">
        <f>IF(E24&gt;G24,1,0)</f>
        <v>1</v>
      </c>
      <c r="M24" s="20">
        <f>IF(G24&gt;E24,1,0)</f>
        <v>0</v>
      </c>
      <c r="N24" s="20">
        <f>IF(E24&gt;G24,1,0)</f>
        <v>1</v>
      </c>
      <c r="O24" s="20">
        <f>IF(G24&gt;E24,1,0)</f>
        <v>0</v>
      </c>
      <c r="P24" s="20">
        <f>IF(E24&gt;G24,1,0)</f>
        <v>1</v>
      </c>
      <c r="Q24" s="20">
        <f>IF(G24&gt;E24,1,0)</f>
        <v>0</v>
      </c>
      <c r="R24" s="20">
        <f>IF(E24&gt;G24,1,0)</f>
        <v>1</v>
      </c>
      <c r="S24" s="20">
        <f>IF(G24&gt;E24,1,0)</f>
        <v>0</v>
      </c>
      <c r="T24" s="72"/>
      <c r="U24" s="21"/>
      <c r="V24" s="29"/>
      <c r="W24" s="28"/>
      <c r="X24" s="21"/>
      <c r="Y24" s="21"/>
      <c r="Z24" s="21"/>
      <c r="AA24" s="24"/>
      <c r="AB24" s="55"/>
      <c r="AC24" s="55"/>
      <c r="AD24" s="37"/>
      <c r="AE24" s="76"/>
      <c r="AF24" s="76"/>
      <c r="AG24" s="1"/>
      <c r="AH24" s="1"/>
      <c r="AI24" s="1"/>
      <c r="AJ24" s="14"/>
      <c r="AK24" s="14"/>
      <c r="AL24" s="14"/>
      <c r="AM24" s="9"/>
      <c r="AN24" s="14"/>
      <c r="AO24" s="14"/>
      <c r="AP24" s="14"/>
      <c r="AQ24" s="14"/>
      <c r="AR24" s="9"/>
      <c r="AS24" s="1"/>
      <c r="AT24" s="1"/>
      <c r="AU24" s="1"/>
      <c r="AV24" s="1"/>
      <c r="AW24" s="1"/>
    </row>
    <row r="25" spans="1:49" ht="18.75" customHeight="1">
      <c r="A25" s="1"/>
      <c r="B25" s="25">
        <v>14</v>
      </c>
      <c r="C25" s="26" t="s">
        <v>36</v>
      </c>
      <c r="D25" s="7"/>
      <c r="E25" s="58">
        <v>75</v>
      </c>
      <c r="F25" s="19"/>
      <c r="G25" s="58">
        <v>25</v>
      </c>
      <c r="H25" s="12"/>
      <c r="I25" s="50"/>
      <c r="J25" s="20">
        <f>IF(E25&gt;G25,1,0)</f>
        <v>1</v>
      </c>
      <c r="K25" s="20">
        <f>IF(G25&gt;E25,1,0)</f>
        <v>0</v>
      </c>
      <c r="L25" s="20" t="s">
        <v>3</v>
      </c>
      <c r="M25" s="20" t="s">
        <v>3</v>
      </c>
      <c r="N25" s="20"/>
      <c r="O25" s="20"/>
      <c r="P25" s="20"/>
      <c r="Q25" s="20"/>
      <c r="R25" s="20"/>
      <c r="S25" s="20"/>
      <c r="T25" s="72"/>
      <c r="U25" s="21"/>
      <c r="V25" s="29"/>
      <c r="W25" s="91" t="s">
        <v>78</v>
      </c>
      <c r="X25" s="21"/>
      <c r="Y25" s="21"/>
      <c r="Z25" s="21"/>
      <c r="AA25" s="24"/>
      <c r="AB25" s="55"/>
      <c r="AC25" s="55"/>
      <c r="AD25" s="37"/>
      <c r="AE25" s="76"/>
      <c r="AF25" s="76"/>
      <c r="AG25" s="1"/>
      <c r="AH25" s="1"/>
      <c r="AI25" s="1"/>
      <c r="AJ25" s="14"/>
      <c r="AK25" s="14"/>
      <c r="AL25" s="14"/>
      <c r="AM25" s="9"/>
      <c r="AN25" s="14"/>
      <c r="AO25" s="14"/>
      <c r="AP25" s="14"/>
      <c r="AQ25" s="14"/>
      <c r="AR25" s="9"/>
      <c r="AS25" s="1"/>
      <c r="AT25" s="1"/>
      <c r="AU25" s="1"/>
      <c r="AV25" s="1"/>
      <c r="AW25" s="1"/>
    </row>
    <row r="26" spans="1:49" ht="18.75" customHeight="1">
      <c r="A26" s="1"/>
      <c r="B26" s="25">
        <v>15</v>
      </c>
      <c r="C26" s="26" t="s">
        <v>14</v>
      </c>
      <c r="D26" s="7"/>
      <c r="E26" s="58">
        <v>85</v>
      </c>
      <c r="F26" s="19"/>
      <c r="G26" s="58">
        <v>15</v>
      </c>
      <c r="H26" s="12"/>
      <c r="I26" s="50"/>
      <c r="J26" s="20">
        <f t="shared" si="2"/>
        <v>1</v>
      </c>
      <c r="K26" s="20">
        <f t="shared" si="3"/>
        <v>0</v>
      </c>
      <c r="L26" s="20">
        <f>IF(E26&gt;G26,1,0)</f>
        <v>1</v>
      </c>
      <c r="M26" s="20">
        <f>IF(G26&gt;E26,1,0)</f>
        <v>0</v>
      </c>
      <c r="N26" s="20"/>
      <c r="O26" s="20"/>
      <c r="P26" s="20"/>
      <c r="Q26" s="20"/>
      <c r="R26" s="20"/>
      <c r="S26" s="20"/>
      <c r="T26" s="72"/>
      <c r="U26" s="21"/>
      <c r="V26" s="21"/>
      <c r="W26" s="91" t="s">
        <v>79</v>
      </c>
      <c r="X26" s="91"/>
      <c r="Y26" s="91" t="s">
        <v>80</v>
      </c>
      <c r="Z26" s="91"/>
      <c r="AA26" s="91" t="s">
        <v>81</v>
      </c>
      <c r="AB26" s="91"/>
      <c r="AC26" s="55"/>
      <c r="AD26" s="37"/>
      <c r="AE26" s="76"/>
      <c r="AF26" s="76"/>
      <c r="AG26" s="1"/>
      <c r="AH26" s="1"/>
      <c r="AI26" s="1"/>
      <c r="AJ26" s="14"/>
      <c r="AK26" s="14"/>
      <c r="AL26" s="14"/>
      <c r="AM26" s="9"/>
      <c r="AN26" s="14"/>
      <c r="AO26" s="14"/>
      <c r="AP26" s="14"/>
      <c r="AQ26" s="14"/>
      <c r="AR26" s="9"/>
      <c r="AS26" s="1"/>
      <c r="AT26" s="1"/>
      <c r="AU26" s="1"/>
      <c r="AV26" s="1"/>
      <c r="AW26" s="1"/>
    </row>
    <row r="27" spans="1:49" ht="18.75" customHeight="1">
      <c r="A27" s="1"/>
      <c r="B27" s="25">
        <v>16</v>
      </c>
      <c r="C27" s="26" t="s">
        <v>50</v>
      </c>
      <c r="D27" s="7"/>
      <c r="E27" s="58">
        <v>50</v>
      </c>
      <c r="F27" s="19"/>
      <c r="G27" s="58">
        <v>50</v>
      </c>
      <c r="H27" s="12"/>
      <c r="I27" s="50"/>
      <c r="J27" s="20">
        <f t="shared" si="2"/>
        <v>0</v>
      </c>
      <c r="K27" s="20">
        <f t="shared" si="3"/>
        <v>0</v>
      </c>
      <c r="L27" s="20"/>
      <c r="M27" s="20"/>
      <c r="N27" s="20"/>
      <c r="O27" s="20"/>
      <c r="P27" s="20">
        <f>IF(E27&gt;G27,1,0)</f>
        <v>0</v>
      </c>
      <c r="Q27" s="20">
        <f>IF(G27&gt;E27,1,0)</f>
        <v>0</v>
      </c>
      <c r="R27" s="20">
        <f>IF(E27&gt;G27,1,0)</f>
        <v>0</v>
      </c>
      <c r="S27" s="20">
        <f>IF(G27&gt;E27,1,0)</f>
        <v>0</v>
      </c>
      <c r="T27" s="72"/>
      <c r="U27" s="21"/>
      <c r="V27" s="21"/>
      <c r="W27" s="92" t="s">
        <v>33</v>
      </c>
      <c r="X27" s="92" t="s">
        <v>34</v>
      </c>
      <c r="Y27" s="92" t="s">
        <v>33</v>
      </c>
      <c r="Z27" s="92" t="s">
        <v>34</v>
      </c>
      <c r="AA27" s="92" t="s">
        <v>33</v>
      </c>
      <c r="AB27" s="92" t="s">
        <v>34</v>
      </c>
      <c r="AC27" s="55"/>
      <c r="AD27" s="37"/>
      <c r="AE27" s="76"/>
      <c r="AF27" s="76"/>
      <c r="AG27" s="1"/>
      <c r="AH27" s="1"/>
      <c r="AI27" s="1"/>
      <c r="AJ27" s="14"/>
      <c r="AK27" s="14"/>
      <c r="AL27" s="14"/>
      <c r="AM27" s="9"/>
      <c r="AN27" s="14"/>
      <c r="AO27" s="14"/>
      <c r="AP27" s="14"/>
      <c r="AQ27" s="14"/>
      <c r="AR27" s="9"/>
      <c r="AS27" s="1"/>
      <c r="AT27" s="1"/>
      <c r="AU27" s="1"/>
      <c r="AV27" s="1"/>
      <c r="AW27" s="1"/>
    </row>
    <row r="28" spans="1:49" ht="18.75" customHeight="1">
      <c r="A28" s="1"/>
      <c r="B28" s="25">
        <v>17</v>
      </c>
      <c r="C28" s="26" t="s">
        <v>51</v>
      </c>
      <c r="D28" s="7"/>
      <c r="E28" s="58">
        <v>95</v>
      </c>
      <c r="F28" s="19"/>
      <c r="G28" s="58">
        <v>5</v>
      </c>
      <c r="H28" s="12"/>
      <c r="I28" s="50"/>
      <c r="J28" s="20">
        <f t="shared" si="2"/>
        <v>1</v>
      </c>
      <c r="K28" s="20">
        <f t="shared" si="3"/>
        <v>0</v>
      </c>
      <c r="L28" s="20">
        <f>IF(E28&gt;G28,1,0)</f>
        <v>1</v>
      </c>
      <c r="M28" s="20">
        <f>IF(G28&gt;E28,1,0)</f>
        <v>0</v>
      </c>
      <c r="N28" s="20">
        <f>IF(E28&gt;G28,1,0)</f>
        <v>1</v>
      </c>
      <c r="O28" s="20">
        <f>IF(G28&gt;E28,1,0)</f>
        <v>0</v>
      </c>
      <c r="P28" s="20">
        <f>IF(E28&gt;G28,1,0)</f>
        <v>1</v>
      </c>
      <c r="Q28" s="20">
        <f>IF(G28&gt;E28,1,0)</f>
        <v>0</v>
      </c>
      <c r="R28" s="20">
        <f>IF(E28&gt;G28,1,0)</f>
        <v>1</v>
      </c>
      <c r="S28" s="20">
        <f>IF(G28&gt;E28,1,0)</f>
        <v>0</v>
      </c>
      <c r="T28" s="72"/>
      <c r="U28" s="21"/>
      <c r="V28" s="77" t="s">
        <v>25</v>
      </c>
      <c r="W28" s="23">
        <f aca="true" t="shared" si="4" ref="W28:AB28">SUM(N12:N61)</f>
        <v>5</v>
      </c>
      <c r="X28" s="23">
        <f t="shared" si="4"/>
        <v>0</v>
      </c>
      <c r="Y28" s="23">
        <f t="shared" si="4"/>
        <v>17</v>
      </c>
      <c r="Z28" s="23">
        <f t="shared" si="4"/>
        <v>5</v>
      </c>
      <c r="AA28" s="23">
        <f t="shared" si="4"/>
        <v>4</v>
      </c>
      <c r="AB28" s="23">
        <f t="shared" si="4"/>
        <v>0</v>
      </c>
      <c r="AC28" s="55"/>
      <c r="AD28" s="37"/>
      <c r="AE28" s="76"/>
      <c r="AF28" s="76"/>
      <c r="AG28" s="1"/>
      <c r="AH28" s="1"/>
      <c r="AI28" s="1"/>
      <c r="AJ28" s="14"/>
      <c r="AK28" s="14"/>
      <c r="AL28" s="14"/>
      <c r="AM28" s="9"/>
      <c r="AN28" s="14"/>
      <c r="AO28" s="14"/>
      <c r="AP28" s="14"/>
      <c r="AQ28" s="14"/>
      <c r="AR28" s="9"/>
      <c r="AS28" s="1"/>
      <c r="AT28" s="1"/>
      <c r="AU28" s="1"/>
      <c r="AV28" s="1"/>
      <c r="AW28" s="1"/>
    </row>
    <row r="29" spans="1:49" ht="18.75" customHeight="1">
      <c r="A29" s="1"/>
      <c r="B29" s="25">
        <v>18</v>
      </c>
      <c r="C29" s="26" t="s">
        <v>42</v>
      </c>
      <c r="D29" s="7"/>
      <c r="E29" s="58">
        <v>50</v>
      </c>
      <c r="F29" s="19"/>
      <c r="G29" s="58">
        <v>50</v>
      </c>
      <c r="H29" s="12"/>
      <c r="I29" s="50"/>
      <c r="J29" s="20">
        <f t="shared" si="2"/>
        <v>0</v>
      </c>
      <c r="K29" s="20">
        <f t="shared" si="3"/>
        <v>0</v>
      </c>
      <c r="L29" s="20">
        <f>IF(E29&gt;G29,1,0)</f>
        <v>0</v>
      </c>
      <c r="M29" s="20">
        <f>IF(G29&gt;E29,1,0)</f>
        <v>0</v>
      </c>
      <c r="N29" s="20"/>
      <c r="O29" s="20"/>
      <c r="P29" s="20"/>
      <c r="Q29" s="20"/>
      <c r="R29" s="20"/>
      <c r="S29" s="20"/>
      <c r="T29" s="72"/>
      <c r="U29" s="21"/>
      <c r="V29" s="77" t="s">
        <v>68</v>
      </c>
      <c r="W29" s="23">
        <f aca="true" t="shared" si="5" ref="W29:AB29">COUNT(N12:N61)</f>
        <v>5</v>
      </c>
      <c r="X29" s="23">
        <f t="shared" si="5"/>
        <v>5</v>
      </c>
      <c r="Y29" s="23">
        <f t="shared" si="5"/>
        <v>24</v>
      </c>
      <c r="Z29" s="23">
        <f t="shared" si="5"/>
        <v>24</v>
      </c>
      <c r="AA29" s="23">
        <f t="shared" si="5"/>
        <v>5</v>
      </c>
      <c r="AB29" s="23">
        <f t="shared" si="5"/>
        <v>5</v>
      </c>
      <c r="AC29" s="55"/>
      <c r="AD29" s="37"/>
      <c r="AE29" s="76"/>
      <c r="AF29" s="76"/>
      <c r="AG29" s="1"/>
      <c r="AH29" s="1"/>
      <c r="AI29" s="1"/>
      <c r="AJ29" s="14"/>
      <c r="AK29" s="14"/>
      <c r="AL29" s="14"/>
      <c r="AM29" s="9"/>
      <c r="AN29" s="14"/>
      <c r="AO29" s="14"/>
      <c r="AP29" s="14"/>
      <c r="AQ29" s="14"/>
      <c r="AR29" s="9"/>
      <c r="AS29" s="1"/>
      <c r="AT29" s="1"/>
      <c r="AU29" s="1"/>
      <c r="AV29" s="1"/>
      <c r="AW29" s="1"/>
    </row>
    <row r="30" spans="1:49" ht="18.75" customHeight="1">
      <c r="A30" s="1"/>
      <c r="B30" s="25">
        <v>19</v>
      </c>
      <c r="C30" s="26" t="s">
        <v>61</v>
      </c>
      <c r="D30" s="7"/>
      <c r="E30" s="58">
        <v>20</v>
      </c>
      <c r="F30" s="19"/>
      <c r="G30" s="58">
        <v>80</v>
      </c>
      <c r="H30" s="12"/>
      <c r="I30" s="50"/>
      <c r="J30" s="20">
        <f>IF(E30&lt;G30,1,0)</f>
        <v>1</v>
      </c>
      <c r="K30" s="20">
        <f>IF(G30&lt;E30,1,0)</f>
        <v>0</v>
      </c>
      <c r="L30" s="20">
        <f>IF(E30&lt;G30,1,0)</f>
        <v>1</v>
      </c>
      <c r="M30" s="20">
        <f>IF(G30&lt;E30,1,0)</f>
        <v>0</v>
      </c>
      <c r="N30" s="20">
        <f>IF(E30&lt;G30,1,0)</f>
        <v>1</v>
      </c>
      <c r="O30" s="20">
        <f>IF(G30&lt;E30,1,0)</f>
        <v>0</v>
      </c>
      <c r="P30" s="20">
        <f>IF(E30&lt;G30,1,0)</f>
        <v>1</v>
      </c>
      <c r="Q30" s="20">
        <f>IF(G30&lt;E30,1,0)</f>
        <v>0</v>
      </c>
      <c r="R30" s="20">
        <f>IF(E30&lt;G30,1,0)</f>
        <v>1</v>
      </c>
      <c r="S30" s="20">
        <f>IF(G30&lt;E30,1,0)</f>
        <v>0</v>
      </c>
      <c r="T30" s="72"/>
      <c r="U30" s="21"/>
      <c r="V30" s="77" t="s">
        <v>69</v>
      </c>
      <c r="W30" s="55">
        <f aca="true" t="shared" si="6" ref="W30:AB30">W28/W29</f>
        <v>1</v>
      </c>
      <c r="X30" s="55">
        <f t="shared" si="6"/>
        <v>0</v>
      </c>
      <c r="Y30" s="55">
        <f t="shared" si="6"/>
        <v>0.7083333333333334</v>
      </c>
      <c r="Z30" s="55">
        <f t="shared" si="6"/>
        <v>0.20833333333333334</v>
      </c>
      <c r="AA30" s="55">
        <f t="shared" si="6"/>
        <v>0.8</v>
      </c>
      <c r="AB30" s="55">
        <f t="shared" si="6"/>
        <v>0</v>
      </c>
      <c r="AC30" s="55"/>
      <c r="AD30" s="37"/>
      <c r="AE30" s="76"/>
      <c r="AF30" s="76"/>
      <c r="AG30" s="1"/>
      <c r="AH30" s="1"/>
      <c r="AI30" s="1"/>
      <c r="AJ30" s="30"/>
      <c r="AK30" s="30"/>
      <c r="AL30" s="30"/>
      <c r="AM30" s="9"/>
      <c r="AN30" s="14"/>
      <c r="AO30" s="14"/>
      <c r="AP30" s="14"/>
      <c r="AQ30" s="14"/>
      <c r="AR30" s="9"/>
      <c r="AS30" s="1"/>
      <c r="AT30" s="1"/>
      <c r="AU30" s="1"/>
      <c r="AV30" s="1"/>
      <c r="AW30" s="1"/>
    </row>
    <row r="31" spans="1:49" ht="18.75" customHeight="1">
      <c r="A31" s="1"/>
      <c r="B31" s="25">
        <v>20</v>
      </c>
      <c r="C31" s="26" t="s">
        <v>40</v>
      </c>
      <c r="D31" s="7"/>
      <c r="E31" s="58">
        <v>75</v>
      </c>
      <c r="F31" s="19"/>
      <c r="G31" s="58">
        <v>25</v>
      </c>
      <c r="H31" s="12"/>
      <c r="I31" s="50"/>
      <c r="J31" s="20">
        <f t="shared" si="2"/>
        <v>1</v>
      </c>
      <c r="K31" s="20">
        <f t="shared" si="3"/>
        <v>0</v>
      </c>
      <c r="L31" s="20">
        <f>IF(E31&gt;G31,1,0)</f>
        <v>1</v>
      </c>
      <c r="M31" s="20">
        <f>IF(G31&gt;E31,1,0)</f>
        <v>0</v>
      </c>
      <c r="N31" s="20">
        <f>IF(E31&gt;G31,1,0)</f>
        <v>1</v>
      </c>
      <c r="O31" s="20">
        <f>IF(G31&gt;E31,1,0)</f>
        <v>0</v>
      </c>
      <c r="P31" s="20"/>
      <c r="Q31" s="20"/>
      <c r="R31" s="20"/>
      <c r="S31" s="20"/>
      <c r="T31" s="72"/>
      <c r="U31" s="21"/>
      <c r="V31" s="24" t="s">
        <v>82</v>
      </c>
      <c r="W31" s="24"/>
      <c r="X31" s="74">
        <f>(MAX(W30:X30)-MIN(W30:X30))</f>
        <v>1</v>
      </c>
      <c r="Y31" s="93"/>
      <c r="Z31" s="74">
        <f>(MAX(Y30:Z30)-MIN(Y30:Z30))</f>
        <v>0.5</v>
      </c>
      <c r="AA31" s="93"/>
      <c r="AB31" s="74">
        <f>(MAX(AA30:AB30)-MIN(AA30:AB30))</f>
        <v>0.8</v>
      </c>
      <c r="AC31" s="55"/>
      <c r="AD31" s="37"/>
      <c r="AE31" s="76"/>
      <c r="AF31" s="76"/>
      <c r="AG31" s="1"/>
      <c r="AH31" s="1"/>
      <c r="AI31" s="1"/>
      <c r="AJ31" s="30"/>
      <c r="AK31" s="30"/>
      <c r="AL31" s="30"/>
      <c r="AM31" s="9"/>
      <c r="AN31" s="14"/>
      <c r="AO31" s="14"/>
      <c r="AP31" s="14"/>
      <c r="AQ31" s="14"/>
      <c r="AR31" s="9"/>
      <c r="AS31" s="1"/>
      <c r="AT31" s="1"/>
      <c r="AU31" s="1"/>
      <c r="AV31" s="1"/>
      <c r="AW31" s="1"/>
    </row>
    <row r="32" spans="1:49" ht="18.75" customHeight="1">
      <c r="A32" s="1"/>
      <c r="B32" s="25">
        <v>21</v>
      </c>
      <c r="C32" s="26" t="s">
        <v>46</v>
      </c>
      <c r="D32" s="56"/>
      <c r="E32" s="58">
        <v>58</v>
      </c>
      <c r="F32" s="19" t="s">
        <v>3</v>
      </c>
      <c r="G32" s="58">
        <v>100</v>
      </c>
      <c r="H32" s="57"/>
      <c r="I32" s="50"/>
      <c r="J32" s="20">
        <f>IF(E32&lt;G32,1,0)</f>
        <v>1</v>
      </c>
      <c r="K32" s="20">
        <f>IF(G32&lt;E32,1,0)</f>
        <v>0</v>
      </c>
      <c r="L32" s="20">
        <f>IF(E32&gt;G32,1,0)</f>
        <v>0</v>
      </c>
      <c r="M32" s="20">
        <f>IF(G32&gt;E32,1,0)</f>
        <v>1</v>
      </c>
      <c r="N32" s="20"/>
      <c r="O32" s="20"/>
      <c r="P32" s="20">
        <f>IF(E32&gt;G32,1,0)</f>
        <v>0</v>
      </c>
      <c r="Q32" s="20">
        <f>IF(G32&gt;E32,1,0)</f>
        <v>1</v>
      </c>
      <c r="R32" s="20"/>
      <c r="S32" s="20"/>
      <c r="T32" s="72"/>
      <c r="U32" s="82"/>
      <c r="V32" s="82"/>
      <c r="W32" s="82"/>
      <c r="X32" s="82"/>
      <c r="Y32" s="82"/>
      <c r="Z32" s="82"/>
      <c r="AA32" s="83"/>
      <c r="AB32" s="81"/>
      <c r="AC32" s="81"/>
      <c r="AD32" s="76"/>
      <c r="AE32" s="76"/>
      <c r="AF32" s="76"/>
      <c r="AG32" s="1"/>
      <c r="AH32" s="1"/>
      <c r="AI32" s="1"/>
      <c r="AJ32" s="30"/>
      <c r="AK32" s="30"/>
      <c r="AL32" s="30"/>
      <c r="AM32" s="9"/>
      <c r="AN32" s="14"/>
      <c r="AO32" s="14"/>
      <c r="AP32" s="14"/>
      <c r="AQ32" s="14"/>
      <c r="AR32" s="9"/>
      <c r="AS32" s="1"/>
      <c r="AT32" s="1"/>
      <c r="AU32" s="1"/>
      <c r="AV32" s="1"/>
      <c r="AW32" s="1"/>
    </row>
    <row r="33" spans="1:49" ht="18.75" customHeight="1">
      <c r="A33" s="1"/>
      <c r="B33" s="25">
        <v>22</v>
      </c>
      <c r="C33" s="26" t="s">
        <v>41</v>
      </c>
      <c r="D33" s="7"/>
      <c r="E33" s="58">
        <v>44</v>
      </c>
      <c r="F33" s="19"/>
      <c r="G33" s="58">
        <v>56</v>
      </c>
      <c r="H33" s="12"/>
      <c r="I33" s="50"/>
      <c r="J33" s="20">
        <f>IF(E33&lt;G33,1,0)</f>
        <v>1</v>
      </c>
      <c r="K33" s="20">
        <f>IF(G33&lt;E33,1,0)</f>
        <v>0</v>
      </c>
      <c r="L33" s="20"/>
      <c r="M33" s="20"/>
      <c r="N33" s="20"/>
      <c r="O33" s="20"/>
      <c r="P33" s="20">
        <f>IF(E33&gt;G33,1,0)</f>
        <v>0</v>
      </c>
      <c r="Q33" s="20">
        <f>IF(G33&gt;E33,1,0)</f>
        <v>1</v>
      </c>
      <c r="R33" s="20"/>
      <c r="S33" s="20"/>
      <c r="T33" s="72"/>
      <c r="U33" s="82"/>
      <c r="V33" s="82"/>
      <c r="W33" s="82"/>
      <c r="X33" s="82"/>
      <c r="Y33" s="82"/>
      <c r="Z33" s="82"/>
      <c r="AA33" s="83"/>
      <c r="AB33" s="81"/>
      <c r="AC33" s="81"/>
      <c r="AD33" s="76"/>
      <c r="AE33" s="9"/>
      <c r="AF33" s="9"/>
      <c r="AG33" s="1"/>
      <c r="AH33" s="1"/>
      <c r="AI33" s="1"/>
      <c r="AJ33" s="30"/>
      <c r="AK33" s="30"/>
      <c r="AL33" s="30"/>
      <c r="AM33" s="9"/>
      <c r="AN33" s="14"/>
      <c r="AO33" s="14"/>
      <c r="AP33" s="14"/>
      <c r="AQ33" s="14"/>
      <c r="AR33" s="9"/>
      <c r="AS33" s="1"/>
      <c r="AT33" s="1"/>
      <c r="AU33" s="1"/>
      <c r="AV33" s="1"/>
      <c r="AW33" s="1"/>
    </row>
    <row r="34" spans="1:49" ht="18.75" customHeight="1">
      <c r="A34" s="1"/>
      <c r="B34" s="25">
        <v>23</v>
      </c>
      <c r="C34" s="26" t="s">
        <v>52</v>
      </c>
      <c r="D34" s="7"/>
      <c r="E34" s="58">
        <v>75</v>
      </c>
      <c r="F34" s="19"/>
      <c r="G34" s="58">
        <v>25</v>
      </c>
      <c r="H34" s="12"/>
      <c r="I34" s="50"/>
      <c r="J34" s="20">
        <f t="shared" si="2"/>
        <v>1</v>
      </c>
      <c r="K34" s="20">
        <f t="shared" si="3"/>
        <v>0</v>
      </c>
      <c r="L34" s="20"/>
      <c r="M34" s="20"/>
      <c r="N34" s="20">
        <f>IF(E34&gt;G34,1,0)</f>
        <v>1</v>
      </c>
      <c r="O34" s="20">
        <f>IF(G34&gt;E34,1,0)</f>
        <v>0</v>
      </c>
      <c r="P34" s="20"/>
      <c r="Q34" s="20"/>
      <c r="R34" s="20"/>
      <c r="S34" s="20"/>
      <c r="T34" s="72"/>
      <c r="U34" s="82"/>
      <c r="V34" s="82"/>
      <c r="W34" s="82"/>
      <c r="X34" s="82"/>
      <c r="Y34" s="82"/>
      <c r="Z34" s="82"/>
      <c r="AA34" s="83"/>
      <c r="AB34" s="81"/>
      <c r="AC34" s="81"/>
      <c r="AD34" s="76"/>
      <c r="AE34" s="9"/>
      <c r="AF34" s="9"/>
      <c r="AG34" s="1"/>
      <c r="AH34" s="1"/>
      <c r="AI34" s="1"/>
      <c r="AJ34" s="30"/>
      <c r="AK34" s="30"/>
      <c r="AL34" s="30"/>
      <c r="AM34" s="9"/>
      <c r="AN34" s="14"/>
      <c r="AO34" s="14"/>
      <c r="AP34" s="14"/>
      <c r="AQ34" s="14"/>
      <c r="AR34" s="9"/>
      <c r="AS34" s="1"/>
      <c r="AT34" s="1"/>
      <c r="AU34" s="1"/>
      <c r="AV34" s="1"/>
      <c r="AW34" s="1"/>
    </row>
    <row r="35" spans="1:49" ht="18.75" customHeight="1">
      <c r="A35" s="1"/>
      <c r="B35" s="25">
        <v>24</v>
      </c>
      <c r="C35" s="26" t="s">
        <v>47</v>
      </c>
      <c r="D35" s="7"/>
      <c r="E35" s="58">
        <v>0</v>
      </c>
      <c r="F35" s="19"/>
      <c r="G35" s="58">
        <v>100</v>
      </c>
      <c r="H35" s="12"/>
      <c r="I35" s="50"/>
      <c r="J35" s="20">
        <f>IF(E35&lt;G35,1,0)</f>
        <v>1</v>
      </c>
      <c r="K35" s="20">
        <f>IF(G35&lt;E35,1,0)</f>
        <v>0</v>
      </c>
      <c r="L35" s="20"/>
      <c r="M35" s="20"/>
      <c r="N35" s="20"/>
      <c r="O35" s="20"/>
      <c r="P35" s="20"/>
      <c r="Q35" s="20"/>
      <c r="R35" s="20"/>
      <c r="S35" s="20"/>
      <c r="T35" s="72"/>
      <c r="U35" s="82"/>
      <c r="V35" s="82"/>
      <c r="W35" s="82"/>
      <c r="X35" s="82"/>
      <c r="Y35" s="82"/>
      <c r="Z35" s="82"/>
      <c r="AA35" s="83"/>
      <c r="AB35" s="81"/>
      <c r="AC35" s="81"/>
      <c r="AD35" s="76"/>
      <c r="AE35" s="9"/>
      <c r="AF35" s="9"/>
      <c r="AG35" s="1"/>
      <c r="AH35" s="1"/>
      <c r="AI35" s="1"/>
      <c r="AJ35" s="30"/>
      <c r="AK35" s="30"/>
      <c r="AL35" s="30"/>
      <c r="AM35" s="9"/>
      <c r="AN35" s="14"/>
      <c r="AO35" s="14"/>
      <c r="AP35" s="14"/>
      <c r="AQ35" s="14"/>
      <c r="AR35" s="9"/>
      <c r="AS35" s="1"/>
      <c r="AT35" s="1"/>
      <c r="AU35" s="1"/>
      <c r="AV35" s="1"/>
      <c r="AW35" s="1"/>
    </row>
    <row r="36" spans="1:49" ht="18.75" customHeight="1">
      <c r="A36" s="1"/>
      <c r="B36" s="25">
        <v>25</v>
      </c>
      <c r="C36" s="26" t="s">
        <v>48</v>
      </c>
      <c r="D36" s="7"/>
      <c r="E36" s="58">
        <v>62</v>
      </c>
      <c r="F36" s="19"/>
      <c r="G36" s="58">
        <v>38</v>
      </c>
      <c r="H36" s="12"/>
      <c r="I36" s="50"/>
      <c r="J36" s="20">
        <f t="shared" si="2"/>
        <v>1</v>
      </c>
      <c r="K36" s="20">
        <f t="shared" si="3"/>
        <v>0</v>
      </c>
      <c r="L36" s="20">
        <f>IF(E36&gt;G36,1,0)</f>
        <v>1</v>
      </c>
      <c r="M36" s="20">
        <f>IF(G36&gt;E36,1,0)</f>
        <v>0</v>
      </c>
      <c r="N36" s="20"/>
      <c r="O36" s="20"/>
      <c r="P36" s="20">
        <f>IF(E36&gt;G36,1,0)</f>
        <v>1</v>
      </c>
      <c r="Q36" s="20">
        <f>IF(G36&gt;E36,1,0)</f>
        <v>0</v>
      </c>
      <c r="R36" s="20"/>
      <c r="S36" s="20"/>
      <c r="T36" s="72"/>
      <c r="U36" s="82"/>
      <c r="V36" s="82"/>
      <c r="W36" s="82"/>
      <c r="X36" s="82"/>
      <c r="Y36" s="82"/>
      <c r="Z36" s="82"/>
      <c r="AA36" s="83"/>
      <c r="AB36" s="81"/>
      <c r="AC36" s="81"/>
      <c r="AD36" s="76"/>
      <c r="AE36" s="9"/>
      <c r="AF36" s="9"/>
      <c r="AG36" s="1"/>
      <c r="AH36" s="1"/>
      <c r="AI36" s="1"/>
      <c r="AJ36" s="30"/>
      <c r="AK36" s="30"/>
      <c r="AL36" s="30"/>
      <c r="AM36" s="9"/>
      <c r="AN36" s="14"/>
      <c r="AO36" s="14"/>
      <c r="AP36" s="14"/>
      <c r="AQ36" s="14"/>
      <c r="AR36" s="9"/>
      <c r="AS36" s="1"/>
      <c r="AT36" s="1"/>
      <c r="AU36" s="1"/>
      <c r="AV36" s="1"/>
      <c r="AW36" s="1"/>
    </row>
    <row r="37" spans="1:49" ht="18.75" customHeight="1">
      <c r="A37" s="1"/>
      <c r="B37" s="25">
        <v>26</v>
      </c>
      <c r="C37" s="26" t="s">
        <v>22</v>
      </c>
      <c r="D37" s="7"/>
      <c r="E37" s="58">
        <v>55</v>
      </c>
      <c r="F37" s="19"/>
      <c r="G37" s="58">
        <v>45</v>
      </c>
      <c r="H37" s="12"/>
      <c r="I37" s="50"/>
      <c r="J37" s="20">
        <f t="shared" si="2"/>
        <v>1</v>
      </c>
      <c r="K37" s="20">
        <f t="shared" si="3"/>
        <v>0</v>
      </c>
      <c r="L37" s="20">
        <f>IF(E37&gt;G37,1,0)</f>
        <v>1</v>
      </c>
      <c r="M37" s="20">
        <f>IF(G37&gt;E37,1,0)</f>
        <v>0</v>
      </c>
      <c r="N37" s="20"/>
      <c r="O37" s="20"/>
      <c r="P37" s="20"/>
      <c r="Q37" s="20"/>
      <c r="R37" s="20"/>
      <c r="S37" s="20"/>
      <c r="T37" s="72"/>
      <c r="U37" s="82"/>
      <c r="V37" s="82"/>
      <c r="W37" s="82"/>
      <c r="X37" s="82"/>
      <c r="Y37" s="82"/>
      <c r="Z37" s="82"/>
      <c r="AA37" s="83"/>
      <c r="AB37" s="81"/>
      <c r="AC37" s="81"/>
      <c r="AD37" s="76"/>
      <c r="AE37" s="9"/>
      <c r="AF37" s="9"/>
      <c r="AG37" s="1"/>
      <c r="AH37" s="1"/>
      <c r="AI37" s="1"/>
      <c r="AJ37" s="30"/>
      <c r="AK37" s="30"/>
      <c r="AL37" s="30"/>
      <c r="AM37" s="9"/>
      <c r="AN37" s="14"/>
      <c r="AO37" s="14"/>
      <c r="AP37" s="14"/>
      <c r="AQ37" s="14"/>
      <c r="AR37" s="9"/>
      <c r="AS37" s="1"/>
      <c r="AT37" s="1"/>
      <c r="AU37" s="1"/>
      <c r="AV37" s="1"/>
      <c r="AW37" s="1"/>
    </row>
    <row r="38" spans="1:49" ht="18.75" customHeight="1">
      <c r="A38" s="1"/>
      <c r="B38" s="25">
        <v>27</v>
      </c>
      <c r="C38" s="26" t="s">
        <v>44</v>
      </c>
      <c r="D38" s="7"/>
      <c r="E38" s="58">
        <v>65</v>
      </c>
      <c r="F38" s="19"/>
      <c r="G38" s="58">
        <v>35</v>
      </c>
      <c r="H38" s="12"/>
      <c r="I38" s="50"/>
      <c r="J38" s="20">
        <f t="shared" si="2"/>
        <v>1</v>
      </c>
      <c r="K38" s="20">
        <f t="shared" si="3"/>
        <v>0</v>
      </c>
      <c r="L38" s="20"/>
      <c r="M38" s="20"/>
      <c r="N38" s="20"/>
      <c r="O38" s="20"/>
      <c r="P38" s="20"/>
      <c r="Q38" s="20"/>
      <c r="R38" s="20"/>
      <c r="S38" s="20"/>
      <c r="T38" s="72"/>
      <c r="U38" s="82"/>
      <c r="V38" s="82"/>
      <c r="W38" s="82"/>
      <c r="X38" s="82"/>
      <c r="Y38" s="82"/>
      <c r="Z38" s="82"/>
      <c r="AA38" s="83"/>
      <c r="AB38" s="81"/>
      <c r="AC38" s="81"/>
      <c r="AD38" s="76"/>
      <c r="AE38" s="9"/>
      <c r="AF38" s="9"/>
      <c r="AG38" s="1"/>
      <c r="AH38" s="1"/>
      <c r="AI38" s="1"/>
      <c r="AJ38" s="30"/>
      <c r="AK38" s="30"/>
      <c r="AL38" s="30"/>
      <c r="AM38" s="9"/>
      <c r="AN38" s="14"/>
      <c r="AO38" s="14"/>
      <c r="AP38" s="14"/>
      <c r="AQ38" s="14"/>
      <c r="AR38" s="9"/>
      <c r="AS38" s="1"/>
      <c r="AT38" s="1"/>
      <c r="AU38" s="1"/>
      <c r="AV38" s="1"/>
      <c r="AW38" s="1"/>
    </row>
    <row r="39" spans="1:49" ht="18.75" customHeight="1">
      <c r="A39" s="1"/>
      <c r="B39" s="25">
        <v>28</v>
      </c>
      <c r="C39" s="26" t="s">
        <v>24</v>
      </c>
      <c r="D39" s="7"/>
      <c r="E39" s="58">
        <v>65</v>
      </c>
      <c r="F39" s="19"/>
      <c r="G39" s="58">
        <v>35</v>
      </c>
      <c r="H39" s="12"/>
      <c r="I39" s="50"/>
      <c r="J39" s="20">
        <f t="shared" si="2"/>
        <v>1</v>
      </c>
      <c r="K39" s="20">
        <f t="shared" si="3"/>
        <v>0</v>
      </c>
      <c r="L39" s="20"/>
      <c r="M39" s="20"/>
      <c r="N39" s="20"/>
      <c r="O39" s="20"/>
      <c r="P39" s="20"/>
      <c r="Q39" s="20"/>
      <c r="R39" s="20"/>
      <c r="S39" s="20"/>
      <c r="T39" s="72"/>
      <c r="U39" s="82"/>
      <c r="V39" s="82"/>
      <c r="W39" s="82"/>
      <c r="X39" s="82"/>
      <c r="Y39" s="82"/>
      <c r="Z39" s="82"/>
      <c r="AA39" s="83"/>
      <c r="AB39" s="81"/>
      <c r="AC39" s="81"/>
      <c r="AD39" s="76"/>
      <c r="AE39" s="9"/>
      <c r="AF39" s="9"/>
      <c r="AG39" s="1"/>
      <c r="AH39" s="1"/>
      <c r="AI39" s="1"/>
      <c r="AJ39" s="30"/>
      <c r="AK39" s="30"/>
      <c r="AL39" s="30"/>
      <c r="AM39" s="9"/>
      <c r="AN39" s="14"/>
      <c r="AO39" s="14"/>
      <c r="AP39" s="14"/>
      <c r="AQ39" s="14"/>
      <c r="AR39" s="9"/>
      <c r="AS39" s="1"/>
      <c r="AT39" s="1"/>
      <c r="AU39" s="1"/>
      <c r="AV39" s="1"/>
      <c r="AW39" s="1"/>
    </row>
    <row r="40" spans="1:49" ht="18.75" customHeight="1">
      <c r="A40" s="1"/>
      <c r="B40" s="25">
        <v>29</v>
      </c>
      <c r="C40" s="26" t="s">
        <v>60</v>
      </c>
      <c r="D40" s="7"/>
      <c r="E40" s="58">
        <v>40</v>
      </c>
      <c r="F40" s="19"/>
      <c r="G40" s="58">
        <v>60</v>
      </c>
      <c r="H40" s="12"/>
      <c r="I40" s="50"/>
      <c r="J40" s="20">
        <f>IF(E40&lt;G40,1,0)</f>
        <v>1</v>
      </c>
      <c r="K40" s="20">
        <f>IF(G40&lt;E40,1,0)</f>
        <v>0</v>
      </c>
      <c r="L40" s="20"/>
      <c r="M40" s="20"/>
      <c r="N40" s="20"/>
      <c r="O40" s="20"/>
      <c r="P40" s="20"/>
      <c r="Q40" s="20"/>
      <c r="R40" s="20"/>
      <c r="S40" s="20"/>
      <c r="T40" s="72"/>
      <c r="U40" s="82"/>
      <c r="V40" s="82"/>
      <c r="W40" s="82"/>
      <c r="X40" s="82"/>
      <c r="Y40" s="82"/>
      <c r="Z40" s="82"/>
      <c r="AA40" s="83"/>
      <c r="AB40" s="81"/>
      <c r="AC40" s="81"/>
      <c r="AD40" s="76"/>
      <c r="AE40" s="9"/>
      <c r="AF40" s="9"/>
      <c r="AG40" s="1"/>
      <c r="AH40" s="1"/>
      <c r="AI40" s="1"/>
      <c r="AJ40" s="30"/>
      <c r="AK40" s="30"/>
      <c r="AL40" s="30"/>
      <c r="AM40" s="9"/>
      <c r="AN40" s="14"/>
      <c r="AO40" s="14"/>
      <c r="AP40" s="14"/>
      <c r="AQ40" s="14"/>
      <c r="AR40" s="9"/>
      <c r="AS40" s="1"/>
      <c r="AT40" s="1"/>
      <c r="AU40" s="1"/>
      <c r="AV40" s="1"/>
      <c r="AW40" s="1"/>
    </row>
    <row r="41" spans="1:49" ht="18.75" customHeight="1">
      <c r="A41" s="1"/>
      <c r="B41" s="25">
        <v>30</v>
      </c>
      <c r="C41" s="26" t="s">
        <v>23</v>
      </c>
      <c r="D41" s="7"/>
      <c r="E41" s="58">
        <v>85</v>
      </c>
      <c r="F41" s="19"/>
      <c r="G41" s="58">
        <v>15</v>
      </c>
      <c r="H41" s="12"/>
      <c r="I41" s="50"/>
      <c r="J41" s="20">
        <f t="shared" si="2"/>
        <v>1</v>
      </c>
      <c r="K41" s="20">
        <f t="shared" si="3"/>
        <v>0</v>
      </c>
      <c r="L41" s="20">
        <f aca="true" t="shared" si="7" ref="L41:L46">IF(E41&gt;G41,1,0)</f>
        <v>1</v>
      </c>
      <c r="M41" s="20">
        <f aca="true" t="shared" si="8" ref="M41:M46">IF(G41&gt;E41,1,0)</f>
        <v>0</v>
      </c>
      <c r="N41" s="20"/>
      <c r="O41" s="20"/>
      <c r="P41" s="20"/>
      <c r="Q41" s="20"/>
      <c r="R41" s="20"/>
      <c r="S41" s="20"/>
      <c r="T41" s="72"/>
      <c r="U41" s="82"/>
      <c r="V41" s="82"/>
      <c r="W41" s="82"/>
      <c r="X41" s="82"/>
      <c r="Y41" s="82"/>
      <c r="Z41" s="82"/>
      <c r="AA41" s="83"/>
      <c r="AB41" s="81"/>
      <c r="AC41" s="81"/>
      <c r="AD41" s="76"/>
      <c r="AE41" s="9"/>
      <c r="AF41" s="9"/>
      <c r="AG41" s="1"/>
      <c r="AH41" s="1"/>
      <c r="AI41" s="1"/>
      <c r="AJ41" s="30"/>
      <c r="AK41" s="30"/>
      <c r="AL41" s="30"/>
      <c r="AM41" s="9"/>
      <c r="AN41" s="14"/>
      <c r="AO41" s="14"/>
      <c r="AP41" s="14"/>
      <c r="AQ41" s="14"/>
      <c r="AR41" s="9"/>
      <c r="AS41" s="1"/>
      <c r="AT41" s="1"/>
      <c r="AU41" s="1"/>
      <c r="AV41" s="1"/>
      <c r="AW41" s="1"/>
    </row>
    <row r="42" spans="1:49" ht="18.75" customHeight="1">
      <c r="A42" s="1"/>
      <c r="B42" s="25">
        <v>31</v>
      </c>
      <c r="C42" s="26" t="s">
        <v>27</v>
      </c>
      <c r="D42" s="7"/>
      <c r="E42" s="58">
        <v>47</v>
      </c>
      <c r="F42" s="19"/>
      <c r="G42" s="58">
        <v>53</v>
      </c>
      <c r="H42" s="12"/>
      <c r="I42" s="50"/>
      <c r="J42" s="20">
        <f t="shared" si="2"/>
        <v>0</v>
      </c>
      <c r="K42" s="20">
        <f t="shared" si="3"/>
        <v>1</v>
      </c>
      <c r="L42" s="20">
        <f t="shared" si="7"/>
        <v>0</v>
      </c>
      <c r="M42" s="20">
        <f t="shared" si="8"/>
        <v>1</v>
      </c>
      <c r="N42" s="20"/>
      <c r="O42" s="20"/>
      <c r="P42" s="20"/>
      <c r="Q42" s="20"/>
      <c r="R42" s="20"/>
      <c r="S42" s="20"/>
      <c r="T42" s="72"/>
      <c r="U42" s="82"/>
      <c r="V42" s="82"/>
      <c r="W42" s="82"/>
      <c r="X42" s="82"/>
      <c r="Y42" s="82"/>
      <c r="Z42" s="82"/>
      <c r="AA42" s="83"/>
      <c r="AB42" s="81"/>
      <c r="AC42" s="81"/>
      <c r="AD42" s="76"/>
      <c r="AE42" s="9"/>
      <c r="AF42" s="9"/>
      <c r="AG42" s="1"/>
      <c r="AH42" s="1"/>
      <c r="AI42" s="1"/>
      <c r="AJ42" s="30"/>
      <c r="AK42" s="30"/>
      <c r="AL42" s="30"/>
      <c r="AM42" s="9"/>
      <c r="AN42" s="14"/>
      <c r="AO42" s="14"/>
      <c r="AP42" s="14"/>
      <c r="AQ42" s="14"/>
      <c r="AR42" s="9"/>
      <c r="AS42" s="1"/>
      <c r="AT42" s="1"/>
      <c r="AU42" s="1"/>
      <c r="AV42" s="1"/>
      <c r="AW42" s="1"/>
    </row>
    <row r="43" spans="1:49" ht="18.75" customHeight="1">
      <c r="A43" s="1"/>
      <c r="B43" s="25">
        <v>32</v>
      </c>
      <c r="C43" s="26" t="s">
        <v>57</v>
      </c>
      <c r="D43" s="7"/>
      <c r="E43" s="58">
        <v>15</v>
      </c>
      <c r="F43" s="19"/>
      <c r="G43" s="58">
        <v>85</v>
      </c>
      <c r="H43" s="12"/>
      <c r="I43" s="50"/>
      <c r="J43" s="20">
        <f aca="true" t="shared" si="9" ref="J43:J48">IF(E43&gt;G43,1,0)</f>
        <v>0</v>
      </c>
      <c r="K43" s="20">
        <f aca="true" t="shared" si="10" ref="K43:K48">IF(G43&gt;E43,1,0)</f>
        <v>1</v>
      </c>
      <c r="L43" s="20">
        <f t="shared" si="7"/>
        <v>0</v>
      </c>
      <c r="M43" s="20">
        <f t="shared" si="8"/>
        <v>1</v>
      </c>
      <c r="N43" s="20"/>
      <c r="O43" s="20"/>
      <c r="P43" s="20"/>
      <c r="Q43" s="20"/>
      <c r="R43" s="20"/>
      <c r="S43" s="20"/>
      <c r="T43" s="72"/>
      <c r="U43" s="76"/>
      <c r="V43" s="76"/>
      <c r="W43" s="76"/>
      <c r="X43" s="76"/>
      <c r="Y43" s="76"/>
      <c r="Z43" s="76"/>
      <c r="AA43" s="83"/>
      <c r="AB43" s="81"/>
      <c r="AC43" s="81"/>
      <c r="AD43" s="76"/>
      <c r="AE43" s="9"/>
      <c r="AF43" s="9"/>
      <c r="AG43" s="1"/>
      <c r="AH43" s="1"/>
      <c r="AI43" s="1"/>
      <c r="AJ43" s="30"/>
      <c r="AK43" s="30"/>
      <c r="AL43" s="30"/>
      <c r="AM43" s="9"/>
      <c r="AN43" s="14"/>
      <c r="AO43" s="14"/>
      <c r="AP43" s="14"/>
      <c r="AQ43" s="14"/>
      <c r="AR43" s="9"/>
      <c r="AS43" s="1"/>
      <c r="AT43" s="1"/>
      <c r="AU43" s="1"/>
      <c r="AV43" s="1"/>
      <c r="AW43" s="1"/>
    </row>
    <row r="44" spans="1:49" ht="18.75" customHeight="1">
      <c r="A44" s="1"/>
      <c r="B44" s="25">
        <v>33</v>
      </c>
      <c r="C44" s="26" t="s">
        <v>58</v>
      </c>
      <c r="D44" s="7"/>
      <c r="E44" s="58">
        <v>25</v>
      </c>
      <c r="F44" s="19"/>
      <c r="G44" s="58">
        <v>75</v>
      </c>
      <c r="H44" s="12"/>
      <c r="I44" s="50"/>
      <c r="J44" s="20">
        <f t="shared" si="9"/>
        <v>0</v>
      </c>
      <c r="K44" s="20">
        <f t="shared" si="10"/>
        <v>1</v>
      </c>
      <c r="L44" s="20">
        <f t="shared" si="7"/>
        <v>0</v>
      </c>
      <c r="M44" s="20">
        <f t="shared" si="8"/>
        <v>1</v>
      </c>
      <c r="N44" s="20"/>
      <c r="O44" s="20"/>
      <c r="P44" s="20">
        <f>IF(E44&gt;G44,1,0)</f>
        <v>0</v>
      </c>
      <c r="Q44" s="20">
        <f>IF(G44&gt;E44,1,0)</f>
        <v>1</v>
      </c>
      <c r="R44" s="20"/>
      <c r="S44" s="20"/>
      <c r="T44" s="72"/>
      <c r="U44" s="76"/>
      <c r="V44" s="76"/>
      <c r="W44" s="76"/>
      <c r="X44" s="76"/>
      <c r="Y44" s="76"/>
      <c r="Z44" s="76"/>
      <c r="AA44" s="83"/>
      <c r="AB44" s="81"/>
      <c r="AC44" s="81"/>
      <c r="AD44" s="76"/>
      <c r="AE44" s="9"/>
      <c r="AF44" s="9"/>
      <c r="AG44" s="1"/>
      <c r="AH44" s="1"/>
      <c r="AI44" s="1"/>
      <c r="AJ44" s="30"/>
      <c r="AK44" s="30"/>
      <c r="AL44" s="30"/>
      <c r="AM44" s="9"/>
      <c r="AN44" s="14"/>
      <c r="AO44" s="14"/>
      <c r="AP44" s="14"/>
      <c r="AQ44" s="14"/>
      <c r="AR44" s="9"/>
      <c r="AS44" s="1"/>
      <c r="AT44" s="1"/>
      <c r="AU44" s="1"/>
      <c r="AV44" s="1"/>
      <c r="AW44" s="1"/>
    </row>
    <row r="45" spans="1:49" ht="18.75" customHeight="1">
      <c r="A45" s="1"/>
      <c r="B45" s="25">
        <v>34</v>
      </c>
      <c r="C45" s="26" t="s">
        <v>38</v>
      </c>
      <c r="D45" s="7"/>
      <c r="E45" s="58">
        <v>35</v>
      </c>
      <c r="F45" s="19"/>
      <c r="G45" s="58">
        <v>65</v>
      </c>
      <c r="H45" s="12"/>
      <c r="I45" s="50"/>
      <c r="J45" s="20">
        <f t="shared" si="9"/>
        <v>0</v>
      </c>
      <c r="K45" s="20">
        <f t="shared" si="10"/>
        <v>1</v>
      </c>
      <c r="L45" s="20">
        <f t="shared" si="7"/>
        <v>0</v>
      </c>
      <c r="M45" s="20">
        <f t="shared" si="8"/>
        <v>1</v>
      </c>
      <c r="N45" s="20"/>
      <c r="O45" s="20"/>
      <c r="P45" s="20">
        <f>IF(E45&gt;G45,1,0)</f>
        <v>0</v>
      </c>
      <c r="Q45" s="20">
        <f>IF(G45&gt;E45,1,0)</f>
        <v>1</v>
      </c>
      <c r="R45" s="20"/>
      <c r="S45" s="20"/>
      <c r="T45" s="72"/>
      <c r="U45" s="76"/>
      <c r="V45" s="76"/>
      <c r="W45" s="76"/>
      <c r="X45" s="76"/>
      <c r="Y45" s="76"/>
      <c r="Z45" s="76"/>
      <c r="AA45" s="83"/>
      <c r="AB45" s="81"/>
      <c r="AC45" s="81"/>
      <c r="AD45" s="76"/>
      <c r="AE45" s="9"/>
      <c r="AF45" s="9"/>
      <c r="AG45" s="1"/>
      <c r="AH45" s="1"/>
      <c r="AI45" s="1"/>
      <c r="AJ45" s="30"/>
      <c r="AK45" s="30"/>
      <c r="AL45" s="30"/>
      <c r="AM45" s="9"/>
      <c r="AN45" s="14"/>
      <c r="AO45" s="14"/>
      <c r="AP45" s="14"/>
      <c r="AQ45" s="14"/>
      <c r="AR45" s="9"/>
      <c r="AS45" s="1"/>
      <c r="AT45" s="1"/>
      <c r="AU45" s="1"/>
      <c r="AV45" s="1"/>
      <c r="AW45" s="1"/>
    </row>
    <row r="46" spans="1:49" ht="18.75" customHeight="1">
      <c r="A46" s="1"/>
      <c r="B46" s="25">
        <v>35</v>
      </c>
      <c r="C46" s="26" t="s">
        <v>37</v>
      </c>
      <c r="D46" s="7"/>
      <c r="E46" s="58">
        <v>75</v>
      </c>
      <c r="F46" s="19"/>
      <c r="G46" s="58">
        <v>25</v>
      </c>
      <c r="H46" s="12"/>
      <c r="I46" s="50"/>
      <c r="J46" s="20">
        <f t="shared" si="9"/>
        <v>1</v>
      </c>
      <c r="K46" s="20">
        <f t="shared" si="10"/>
        <v>0</v>
      </c>
      <c r="L46" s="20">
        <f t="shared" si="7"/>
        <v>1</v>
      </c>
      <c r="M46" s="20">
        <f t="shared" si="8"/>
        <v>0</v>
      </c>
      <c r="N46" s="20"/>
      <c r="O46" s="20"/>
      <c r="P46" s="20">
        <f aca="true" t="shared" si="11" ref="P46:P53">IF(E46&gt;G46,1,0)</f>
        <v>1</v>
      </c>
      <c r="Q46" s="20">
        <f aca="true" t="shared" si="12" ref="Q46:Q53">IF(G46&gt;E46,1,0)</f>
        <v>0</v>
      </c>
      <c r="R46" s="20"/>
      <c r="S46" s="20"/>
      <c r="T46" s="72"/>
      <c r="U46" s="76"/>
      <c r="V46" s="76"/>
      <c r="W46" s="76"/>
      <c r="X46" s="76"/>
      <c r="Y46" s="76"/>
      <c r="Z46" s="76"/>
      <c r="AA46" s="83"/>
      <c r="AB46" s="81"/>
      <c r="AC46" s="81"/>
      <c r="AD46" s="76"/>
      <c r="AE46" s="9"/>
      <c r="AF46" s="9"/>
      <c r="AG46" s="1"/>
      <c r="AH46" s="1"/>
      <c r="AI46" s="1"/>
      <c r="AJ46" s="30"/>
      <c r="AK46" s="30"/>
      <c r="AL46" s="30"/>
      <c r="AM46" s="9"/>
      <c r="AN46" s="14"/>
      <c r="AO46" s="14"/>
      <c r="AP46" s="14"/>
      <c r="AQ46" s="14"/>
      <c r="AR46" s="9"/>
      <c r="AS46" s="1"/>
      <c r="AT46" s="1"/>
      <c r="AU46" s="1"/>
      <c r="AV46" s="1"/>
      <c r="AW46" s="1"/>
    </row>
    <row r="47" spans="1:49" ht="18.75" customHeight="1">
      <c r="A47" s="1"/>
      <c r="B47" s="25">
        <v>36</v>
      </c>
      <c r="C47" s="26" t="s">
        <v>45</v>
      </c>
      <c r="D47" s="7"/>
      <c r="E47" s="58">
        <v>80</v>
      </c>
      <c r="F47" s="19"/>
      <c r="G47" s="58">
        <v>20</v>
      </c>
      <c r="H47" s="12"/>
      <c r="I47" s="50"/>
      <c r="J47" s="20">
        <f t="shared" si="9"/>
        <v>1</v>
      </c>
      <c r="K47" s="20">
        <f t="shared" si="10"/>
        <v>0</v>
      </c>
      <c r="L47" s="20"/>
      <c r="M47" s="20"/>
      <c r="N47" s="20"/>
      <c r="O47" s="20"/>
      <c r="P47" s="20">
        <f t="shared" si="11"/>
        <v>1</v>
      </c>
      <c r="Q47" s="20">
        <f t="shared" si="12"/>
        <v>0</v>
      </c>
      <c r="R47" s="20"/>
      <c r="S47" s="20"/>
      <c r="T47" s="72"/>
      <c r="U47" s="76"/>
      <c r="V47" s="76"/>
      <c r="W47" s="76"/>
      <c r="X47" s="76"/>
      <c r="Y47" s="76"/>
      <c r="Z47" s="76"/>
      <c r="AA47" s="83"/>
      <c r="AB47" s="81"/>
      <c r="AC47" s="81"/>
      <c r="AD47" s="76"/>
      <c r="AE47" s="9"/>
      <c r="AF47" s="9"/>
      <c r="AG47" s="1"/>
      <c r="AH47" s="1"/>
      <c r="AI47" s="1"/>
      <c r="AJ47" s="30"/>
      <c r="AK47" s="30"/>
      <c r="AL47" s="30"/>
      <c r="AM47" s="9"/>
      <c r="AN47" s="14"/>
      <c r="AO47" s="14"/>
      <c r="AP47" s="14"/>
      <c r="AQ47" s="14"/>
      <c r="AR47" s="9"/>
      <c r="AS47" s="1"/>
      <c r="AT47" s="1"/>
      <c r="AU47" s="1"/>
      <c r="AV47" s="1"/>
      <c r="AW47" s="1"/>
    </row>
    <row r="48" spans="1:49" ht="18.75" customHeight="1">
      <c r="A48" s="1"/>
      <c r="B48" s="25">
        <v>37</v>
      </c>
      <c r="C48" s="26" t="s">
        <v>39</v>
      </c>
      <c r="D48" s="7"/>
      <c r="E48" s="58">
        <v>50</v>
      </c>
      <c r="F48" s="19"/>
      <c r="G48" s="58">
        <v>50</v>
      </c>
      <c r="H48" s="12"/>
      <c r="I48" s="50"/>
      <c r="J48" s="20">
        <f t="shared" si="9"/>
        <v>0</v>
      </c>
      <c r="K48" s="20">
        <f t="shared" si="10"/>
        <v>0</v>
      </c>
      <c r="L48" s="20">
        <f>IF(E48&gt;G48,1,0)</f>
        <v>0</v>
      </c>
      <c r="M48" s="20">
        <f>IF(G48&gt;E48,1,0)</f>
        <v>0</v>
      </c>
      <c r="N48" s="20"/>
      <c r="O48" s="20"/>
      <c r="P48" s="20">
        <f t="shared" si="11"/>
        <v>0</v>
      </c>
      <c r="Q48" s="20">
        <f t="shared" si="12"/>
        <v>0</v>
      </c>
      <c r="R48" s="20"/>
      <c r="S48" s="20"/>
      <c r="T48" s="72"/>
      <c r="U48" s="76"/>
      <c r="V48" s="76"/>
      <c r="W48" s="76"/>
      <c r="X48" s="76"/>
      <c r="Y48" s="76"/>
      <c r="Z48" s="76"/>
      <c r="AA48" s="83"/>
      <c r="AB48" s="81"/>
      <c r="AC48" s="81"/>
      <c r="AD48" s="76"/>
      <c r="AE48" s="9"/>
      <c r="AF48" s="9"/>
      <c r="AG48" s="1"/>
      <c r="AH48" s="1"/>
      <c r="AI48" s="1"/>
      <c r="AJ48" s="30"/>
      <c r="AK48" s="30"/>
      <c r="AL48" s="30"/>
      <c r="AM48" s="9"/>
      <c r="AN48" s="14"/>
      <c r="AO48" s="14"/>
      <c r="AP48" s="14"/>
      <c r="AQ48" s="14"/>
      <c r="AR48" s="9"/>
      <c r="AS48" s="1"/>
      <c r="AT48" s="1"/>
      <c r="AU48" s="1"/>
      <c r="AV48" s="1"/>
      <c r="AW48" s="1"/>
    </row>
    <row r="49" spans="1:49" ht="18.75" customHeight="1">
      <c r="A49" s="1"/>
      <c r="B49" s="25">
        <v>38</v>
      </c>
      <c r="C49" s="26" t="s">
        <v>54</v>
      </c>
      <c r="D49" s="7"/>
      <c r="E49" s="58">
        <v>38</v>
      </c>
      <c r="F49" s="19"/>
      <c r="G49" s="58">
        <v>62</v>
      </c>
      <c r="H49" s="12"/>
      <c r="I49" s="50"/>
      <c r="J49" s="20">
        <f>IF(E49&lt;G49,1,0)</f>
        <v>1</v>
      </c>
      <c r="K49" s="20">
        <f>IF(G49&lt;E49,1,0)</f>
        <v>0</v>
      </c>
      <c r="L49" s="20"/>
      <c r="M49" s="20"/>
      <c r="N49" s="20"/>
      <c r="O49" s="20"/>
      <c r="P49" s="20">
        <f>IF(E49&lt;G49,1,0)</f>
        <v>1</v>
      </c>
      <c r="Q49" s="20">
        <f>IF(G49&lt;E49,1,0)</f>
        <v>0</v>
      </c>
      <c r="R49" s="20"/>
      <c r="S49" s="20"/>
      <c r="T49" s="72"/>
      <c r="U49" s="76"/>
      <c r="V49" s="76"/>
      <c r="W49" s="76"/>
      <c r="X49" s="76"/>
      <c r="Y49" s="76"/>
      <c r="Z49" s="76"/>
      <c r="AA49" s="83"/>
      <c r="AB49" s="81"/>
      <c r="AC49" s="81"/>
      <c r="AD49" s="76"/>
      <c r="AE49" s="9"/>
      <c r="AF49" s="9"/>
      <c r="AG49" s="1"/>
      <c r="AH49" s="1"/>
      <c r="AI49" s="1"/>
      <c r="AJ49" s="30"/>
      <c r="AK49" s="30"/>
      <c r="AL49" s="30"/>
      <c r="AM49" s="9"/>
      <c r="AN49" s="14"/>
      <c r="AO49" s="14"/>
      <c r="AP49" s="14"/>
      <c r="AQ49" s="14"/>
      <c r="AR49" s="9"/>
      <c r="AS49" s="1"/>
      <c r="AT49" s="1"/>
      <c r="AU49" s="1"/>
      <c r="AV49" s="1"/>
      <c r="AW49" s="1"/>
    </row>
    <row r="50" spans="1:49" ht="18.75" customHeight="1">
      <c r="A50" s="1"/>
      <c r="B50" s="25">
        <v>39</v>
      </c>
      <c r="C50" s="26" t="s">
        <v>55</v>
      </c>
      <c r="D50" s="7"/>
      <c r="E50" s="58">
        <v>48</v>
      </c>
      <c r="F50" s="19"/>
      <c r="G50" s="58">
        <v>52</v>
      </c>
      <c r="H50" s="12"/>
      <c r="I50" s="50"/>
      <c r="J50" s="20">
        <f>IF(E50&gt;G50,1,0)</f>
        <v>0</v>
      </c>
      <c r="K50" s="20">
        <f>IF(G50&gt;E50,1,0)</f>
        <v>1</v>
      </c>
      <c r="L50" s="20"/>
      <c r="M50" s="20"/>
      <c r="N50" s="20"/>
      <c r="O50" s="20"/>
      <c r="P50" s="20">
        <f t="shared" si="11"/>
        <v>0</v>
      </c>
      <c r="Q50" s="20">
        <f t="shared" si="12"/>
        <v>1</v>
      </c>
      <c r="R50" s="20"/>
      <c r="S50" s="20"/>
      <c r="T50" s="72"/>
      <c r="U50" s="76"/>
      <c r="V50" s="76"/>
      <c r="W50" s="76"/>
      <c r="X50" s="76"/>
      <c r="Y50" s="76"/>
      <c r="Z50" s="76"/>
      <c r="AA50" s="83"/>
      <c r="AB50" s="81"/>
      <c r="AC50" s="81"/>
      <c r="AD50" s="76"/>
      <c r="AE50" s="9"/>
      <c r="AF50" s="9"/>
      <c r="AG50" s="1"/>
      <c r="AH50" s="1"/>
      <c r="AI50" s="1"/>
      <c r="AJ50" s="30"/>
      <c r="AK50" s="30"/>
      <c r="AL50" s="30"/>
      <c r="AM50" s="9"/>
      <c r="AN50" s="14"/>
      <c r="AO50" s="14"/>
      <c r="AP50" s="14"/>
      <c r="AQ50" s="14"/>
      <c r="AR50" s="9"/>
      <c r="AS50" s="1"/>
      <c r="AT50" s="1"/>
      <c r="AU50" s="1"/>
      <c r="AV50" s="1"/>
      <c r="AW50" s="1"/>
    </row>
    <row r="51" spans="1:49" ht="18.75" customHeight="1">
      <c r="A51" s="1"/>
      <c r="B51" s="25">
        <v>40</v>
      </c>
      <c r="C51" s="26" t="s">
        <v>66</v>
      </c>
      <c r="D51" s="7"/>
      <c r="E51" s="58">
        <v>48</v>
      </c>
      <c r="F51" s="19"/>
      <c r="G51" s="58">
        <v>52</v>
      </c>
      <c r="H51" s="12"/>
      <c r="I51" s="50"/>
      <c r="J51" s="20">
        <f>IF(E51&lt;G51,1,0)</f>
        <v>1</v>
      </c>
      <c r="K51" s="20">
        <f>IF(G51&lt;E51,1,0)</f>
        <v>0</v>
      </c>
      <c r="L51" s="20"/>
      <c r="M51" s="20"/>
      <c r="N51" s="20"/>
      <c r="O51" s="20"/>
      <c r="P51" s="20">
        <f>IF(E51&lt;G51,1,0)</f>
        <v>1</v>
      </c>
      <c r="Q51" s="20">
        <f>IF(G51&lt;E51,1,0)</f>
        <v>0</v>
      </c>
      <c r="R51" s="20"/>
      <c r="S51" s="20"/>
      <c r="T51" s="72"/>
      <c r="U51" s="76"/>
      <c r="V51" s="76"/>
      <c r="W51" s="76"/>
      <c r="X51" s="76"/>
      <c r="Y51" s="76"/>
      <c r="Z51" s="76"/>
      <c r="AA51" s="83"/>
      <c r="AB51" s="81"/>
      <c r="AC51" s="81"/>
      <c r="AD51" s="76"/>
      <c r="AE51" s="9"/>
      <c r="AF51" s="9"/>
      <c r="AG51" s="1"/>
      <c r="AH51" s="1"/>
      <c r="AI51" s="1"/>
      <c r="AJ51" s="30"/>
      <c r="AK51" s="30"/>
      <c r="AL51" s="30"/>
      <c r="AM51" s="9"/>
      <c r="AN51" s="14"/>
      <c r="AO51" s="14"/>
      <c r="AP51" s="14"/>
      <c r="AQ51" s="14"/>
      <c r="AR51" s="9"/>
      <c r="AS51" s="1"/>
      <c r="AT51" s="1"/>
      <c r="AU51" s="1"/>
      <c r="AV51" s="1"/>
      <c r="AW51" s="1"/>
    </row>
    <row r="52" spans="1:49" ht="18.75" customHeight="1">
      <c r="A52" s="1"/>
      <c r="B52" s="25">
        <v>41</v>
      </c>
      <c r="C52" s="26" t="s">
        <v>74</v>
      </c>
      <c r="D52" s="7"/>
      <c r="E52" s="58">
        <v>8</v>
      </c>
      <c r="F52" s="19"/>
      <c r="G52" s="58">
        <v>5</v>
      </c>
      <c r="H52" s="12"/>
      <c r="I52" s="50"/>
      <c r="J52" s="20">
        <f>IF(E52&gt;G52,1,0)</f>
        <v>1</v>
      </c>
      <c r="K52" s="20">
        <f>IF(G52&gt;E52,1,0)</f>
        <v>0</v>
      </c>
      <c r="L52" s="20">
        <f>IF(E52&gt;G52,1,0)</f>
        <v>1</v>
      </c>
      <c r="M52" s="20">
        <f>IF(G52&gt;E52,1,0)</f>
        <v>0</v>
      </c>
      <c r="N52" s="20"/>
      <c r="O52" s="20"/>
      <c r="P52" s="20">
        <f t="shared" si="11"/>
        <v>1</v>
      </c>
      <c r="Q52" s="20">
        <f t="shared" si="12"/>
        <v>0</v>
      </c>
      <c r="R52" s="20"/>
      <c r="S52" s="20"/>
      <c r="T52" s="72"/>
      <c r="U52" s="76"/>
      <c r="V52" s="76"/>
      <c r="W52" s="76"/>
      <c r="X52" s="76"/>
      <c r="Y52" s="76"/>
      <c r="Z52" s="76"/>
      <c r="AA52" s="83"/>
      <c r="AB52" s="81"/>
      <c r="AC52" s="81"/>
      <c r="AD52" s="76"/>
      <c r="AE52" s="9"/>
      <c r="AF52" s="9"/>
      <c r="AG52" s="1"/>
      <c r="AH52" s="1"/>
      <c r="AI52" s="1"/>
      <c r="AJ52" s="30"/>
      <c r="AK52" s="30"/>
      <c r="AL52" s="30"/>
      <c r="AM52" s="9"/>
      <c r="AN52" s="14"/>
      <c r="AO52" s="14"/>
      <c r="AP52" s="14"/>
      <c r="AQ52" s="14"/>
      <c r="AR52" s="9"/>
      <c r="AS52" s="1"/>
      <c r="AT52" s="1"/>
      <c r="AU52" s="1"/>
      <c r="AV52" s="1"/>
      <c r="AW52" s="1"/>
    </row>
    <row r="53" spans="1:49" ht="18.75" customHeight="1">
      <c r="A53" s="1"/>
      <c r="B53" s="25">
        <v>42</v>
      </c>
      <c r="C53" s="26" t="s">
        <v>65</v>
      </c>
      <c r="D53" s="7"/>
      <c r="E53" s="58">
        <v>77</v>
      </c>
      <c r="F53" s="19"/>
      <c r="G53" s="58">
        <v>23</v>
      </c>
      <c r="H53" s="12"/>
      <c r="I53" s="50"/>
      <c r="J53" s="20">
        <f>IF(E53&gt;G53,1,0)</f>
        <v>1</v>
      </c>
      <c r="K53" s="20">
        <f>IF(G53&gt;E53,1,0)</f>
        <v>0</v>
      </c>
      <c r="L53" s="20"/>
      <c r="M53" s="20"/>
      <c r="N53" s="20"/>
      <c r="O53" s="20"/>
      <c r="P53" s="20">
        <f t="shared" si="11"/>
        <v>1</v>
      </c>
      <c r="Q53" s="20">
        <f t="shared" si="12"/>
        <v>0</v>
      </c>
      <c r="R53" s="20"/>
      <c r="S53" s="20"/>
      <c r="T53" s="72"/>
      <c r="U53" s="76"/>
      <c r="V53" s="76"/>
      <c r="W53" s="76"/>
      <c r="X53" s="76"/>
      <c r="Y53" s="76"/>
      <c r="Z53" s="76"/>
      <c r="AA53" s="83"/>
      <c r="AB53" s="81"/>
      <c r="AC53" s="81"/>
      <c r="AD53" s="76"/>
      <c r="AE53" s="9"/>
      <c r="AF53" s="9"/>
      <c r="AG53" s="1"/>
      <c r="AH53" s="1"/>
      <c r="AI53" s="1"/>
      <c r="AJ53" s="30"/>
      <c r="AK53" s="30"/>
      <c r="AL53" s="30"/>
      <c r="AM53" s="9"/>
      <c r="AN53" s="14"/>
      <c r="AO53" s="14"/>
      <c r="AP53" s="14"/>
      <c r="AQ53" s="14"/>
      <c r="AR53" s="9"/>
      <c r="AS53" s="1"/>
      <c r="AT53" s="1"/>
      <c r="AU53" s="1"/>
      <c r="AV53" s="1"/>
      <c r="AW53" s="1"/>
    </row>
    <row r="54" spans="1:49" ht="18.75" customHeight="1">
      <c r="A54" s="1"/>
      <c r="B54" s="25">
        <v>43</v>
      </c>
      <c r="C54" s="26" t="s">
        <v>67</v>
      </c>
      <c r="D54" s="7"/>
      <c r="E54" s="58">
        <v>100</v>
      </c>
      <c r="F54" s="19"/>
      <c r="G54" s="58">
        <v>0</v>
      </c>
      <c r="H54" s="12"/>
      <c r="I54" s="50"/>
      <c r="J54" s="20">
        <f>IF(E54&gt;G54,1,0)</f>
        <v>1</v>
      </c>
      <c r="K54" s="20">
        <f>IF(G54&gt;E54,1,0)</f>
        <v>0</v>
      </c>
      <c r="L54" s="20">
        <f>IF(E54&gt;G54,1,0)</f>
        <v>1</v>
      </c>
      <c r="M54" s="20">
        <f>IF(G54&gt;E54,1,0)</f>
        <v>0</v>
      </c>
      <c r="N54" s="20"/>
      <c r="O54" s="20"/>
      <c r="P54" s="20"/>
      <c r="Q54" s="20"/>
      <c r="R54" s="20"/>
      <c r="S54" s="20"/>
      <c r="T54" s="72"/>
      <c r="U54" s="76"/>
      <c r="V54" s="76"/>
      <c r="W54" s="76"/>
      <c r="X54" s="76"/>
      <c r="Y54" s="76"/>
      <c r="Z54" s="76"/>
      <c r="AA54" s="83"/>
      <c r="AB54" s="81"/>
      <c r="AC54" s="81"/>
      <c r="AD54" s="76"/>
      <c r="AE54" s="9"/>
      <c r="AF54" s="9"/>
      <c r="AG54" s="1"/>
      <c r="AH54" s="1"/>
      <c r="AI54" s="1"/>
      <c r="AJ54" s="30"/>
      <c r="AK54" s="30"/>
      <c r="AL54" s="30"/>
      <c r="AM54" s="9"/>
      <c r="AN54" s="14"/>
      <c r="AO54" s="14"/>
      <c r="AP54" s="14"/>
      <c r="AQ54" s="14"/>
      <c r="AR54" s="9"/>
      <c r="AS54" s="1"/>
      <c r="AT54" s="1"/>
      <c r="AU54" s="1"/>
      <c r="AV54" s="1"/>
      <c r="AW54" s="1"/>
    </row>
    <row r="55" spans="1:49" ht="18.75" customHeight="1">
      <c r="A55" s="1"/>
      <c r="B55" s="25">
        <v>44</v>
      </c>
      <c r="C55" s="26" t="s">
        <v>56</v>
      </c>
      <c r="D55" s="7"/>
      <c r="E55" s="58">
        <v>34</v>
      </c>
      <c r="F55" s="19"/>
      <c r="G55" s="58">
        <v>66</v>
      </c>
      <c r="H55" s="12"/>
      <c r="I55" s="50"/>
      <c r="J55" s="20">
        <f>IF(E55&lt;G55,1,0)</f>
        <v>1</v>
      </c>
      <c r="K55" s="20">
        <f>IF(G55&lt;E55,1,0)</f>
        <v>0</v>
      </c>
      <c r="L55" s="20"/>
      <c r="M55" s="20"/>
      <c r="N55" s="20"/>
      <c r="O55" s="20"/>
      <c r="P55" s="20">
        <f>IF(E55&lt;G55,1,0)</f>
        <v>1</v>
      </c>
      <c r="Q55" s="20">
        <f>IF(G55&lt;E55,1,0)</f>
        <v>0</v>
      </c>
      <c r="R55" s="20"/>
      <c r="S55" s="20"/>
      <c r="T55" s="72"/>
      <c r="U55" s="76"/>
      <c r="V55" s="76"/>
      <c r="W55" s="76"/>
      <c r="X55" s="76"/>
      <c r="Y55" s="76"/>
      <c r="Z55" s="76"/>
      <c r="AA55" s="83"/>
      <c r="AB55" s="81"/>
      <c r="AC55" s="81"/>
      <c r="AD55" s="76"/>
      <c r="AE55" s="9"/>
      <c r="AF55" s="9"/>
      <c r="AG55" s="1"/>
      <c r="AH55" s="1"/>
      <c r="AI55" s="1"/>
      <c r="AJ55" s="30"/>
      <c r="AK55" s="30"/>
      <c r="AL55" s="30"/>
      <c r="AM55" s="9"/>
      <c r="AN55" s="14"/>
      <c r="AO55" s="14"/>
      <c r="AP55" s="14"/>
      <c r="AQ55" s="14"/>
      <c r="AR55" s="9"/>
      <c r="AS55" s="1"/>
      <c r="AT55" s="1"/>
      <c r="AU55" s="1"/>
      <c r="AV55" s="1"/>
      <c r="AW55" s="1"/>
    </row>
    <row r="56" spans="1:49" ht="18.75" customHeight="1">
      <c r="A56" s="1"/>
      <c r="B56" s="25">
        <v>45</v>
      </c>
      <c r="C56" s="26" t="s">
        <v>71</v>
      </c>
      <c r="D56" s="7"/>
      <c r="E56" s="58">
        <v>44</v>
      </c>
      <c r="F56" s="19"/>
      <c r="G56" s="58">
        <v>56</v>
      </c>
      <c r="H56" s="12"/>
      <c r="I56" s="50"/>
      <c r="J56" s="20">
        <f>IF(E56&lt;G56,1,0)</f>
        <v>1</v>
      </c>
      <c r="K56" s="20">
        <f>IF(G56&lt;E56,1,0)</f>
        <v>0</v>
      </c>
      <c r="L56" s="20"/>
      <c r="M56" s="20"/>
      <c r="N56" s="20"/>
      <c r="O56" s="20"/>
      <c r="P56" s="20"/>
      <c r="Q56" s="20"/>
      <c r="R56" s="20"/>
      <c r="S56" s="20"/>
      <c r="T56" s="72"/>
      <c r="U56" s="76"/>
      <c r="V56" s="76"/>
      <c r="W56" s="76"/>
      <c r="X56" s="76"/>
      <c r="Y56" s="76"/>
      <c r="Z56" s="76"/>
      <c r="AA56" s="83"/>
      <c r="AB56" s="81"/>
      <c r="AC56" s="81"/>
      <c r="AD56" s="76"/>
      <c r="AE56" s="9"/>
      <c r="AF56" s="9"/>
      <c r="AG56" s="1"/>
      <c r="AH56" s="1"/>
      <c r="AI56" s="1"/>
      <c r="AJ56" s="30"/>
      <c r="AK56" s="30"/>
      <c r="AL56" s="30"/>
      <c r="AM56" s="9"/>
      <c r="AN56" s="14"/>
      <c r="AO56" s="14"/>
      <c r="AP56" s="14"/>
      <c r="AQ56" s="14"/>
      <c r="AR56" s="9"/>
      <c r="AS56" s="1"/>
      <c r="AT56" s="1"/>
      <c r="AU56" s="1"/>
      <c r="AV56" s="1"/>
      <c r="AW56" s="1"/>
    </row>
    <row r="57" spans="1:49" ht="18.75" customHeight="1">
      <c r="A57" s="1"/>
      <c r="B57" s="25">
        <v>46</v>
      </c>
      <c r="C57" s="26" t="s">
        <v>72</v>
      </c>
      <c r="D57" s="7"/>
      <c r="E57" s="58">
        <v>14</v>
      </c>
      <c r="F57" s="19"/>
      <c r="G57" s="58">
        <v>7</v>
      </c>
      <c r="H57" s="12"/>
      <c r="I57" s="50"/>
      <c r="J57" s="20">
        <f>IF(E57&lt;G57,1,0)</f>
        <v>0</v>
      </c>
      <c r="K57" s="20">
        <f>IF(G57&lt;E57,1,0)</f>
        <v>1</v>
      </c>
      <c r="L57" s="20"/>
      <c r="M57" s="20"/>
      <c r="N57" s="20"/>
      <c r="O57" s="20"/>
      <c r="P57" s="20"/>
      <c r="Q57" s="20"/>
      <c r="R57" s="20"/>
      <c r="S57" s="20"/>
      <c r="T57" s="72"/>
      <c r="U57" s="76"/>
      <c r="V57" s="76"/>
      <c r="W57" s="76"/>
      <c r="X57" s="76"/>
      <c r="Y57" s="76"/>
      <c r="Z57" s="76"/>
      <c r="AA57" s="83"/>
      <c r="AB57" s="81"/>
      <c r="AC57" s="81"/>
      <c r="AD57" s="76"/>
      <c r="AE57" s="9"/>
      <c r="AF57" s="9"/>
      <c r="AG57" s="1"/>
      <c r="AH57" s="1"/>
      <c r="AI57" s="1"/>
      <c r="AJ57" s="30"/>
      <c r="AK57" s="30"/>
      <c r="AL57" s="30"/>
      <c r="AM57" s="9"/>
      <c r="AN57" s="14"/>
      <c r="AO57" s="14"/>
      <c r="AP57" s="14"/>
      <c r="AQ57" s="14"/>
      <c r="AR57" s="9"/>
      <c r="AS57" s="1"/>
      <c r="AT57" s="1"/>
      <c r="AU57" s="1"/>
      <c r="AV57" s="1"/>
      <c r="AW57" s="1"/>
    </row>
    <row r="58" spans="1:49" ht="18.75" customHeight="1">
      <c r="A58" s="1"/>
      <c r="B58" s="25">
        <v>47</v>
      </c>
      <c r="C58" s="26" t="s">
        <v>73</v>
      </c>
      <c r="D58" s="7"/>
      <c r="E58" s="58">
        <v>57</v>
      </c>
      <c r="F58" s="19"/>
      <c r="G58" s="58">
        <v>43</v>
      </c>
      <c r="H58" s="12"/>
      <c r="I58" s="50"/>
      <c r="J58" s="20">
        <f>IF(E58&gt;G58,1,0)</f>
        <v>1</v>
      </c>
      <c r="K58" s="20">
        <f>IF(G58&gt;E58,1,0)</f>
        <v>0</v>
      </c>
      <c r="L58" s="20"/>
      <c r="M58" s="20"/>
      <c r="N58" s="20"/>
      <c r="O58" s="20"/>
      <c r="P58" s="20"/>
      <c r="Q58" s="20"/>
      <c r="R58" s="20"/>
      <c r="S58" s="20"/>
      <c r="T58" s="72"/>
      <c r="U58" s="76"/>
      <c r="V58" s="76"/>
      <c r="W58" s="76"/>
      <c r="X58" s="76"/>
      <c r="Y58" s="76"/>
      <c r="Z58" s="76"/>
      <c r="AA58" s="83"/>
      <c r="AB58" s="81"/>
      <c r="AC58" s="81"/>
      <c r="AD58" s="76"/>
      <c r="AE58" s="9"/>
      <c r="AF58" s="9"/>
      <c r="AG58" s="1"/>
      <c r="AH58" s="1"/>
      <c r="AI58" s="1"/>
      <c r="AJ58" s="30"/>
      <c r="AK58" s="30"/>
      <c r="AL58" s="30"/>
      <c r="AM58" s="9"/>
      <c r="AN58" s="14"/>
      <c r="AO58" s="14"/>
      <c r="AP58" s="14"/>
      <c r="AQ58" s="14"/>
      <c r="AR58" s="9"/>
      <c r="AS58" s="1"/>
      <c r="AT58" s="1"/>
      <c r="AU58" s="1"/>
      <c r="AV58" s="1"/>
      <c r="AW58" s="1"/>
    </row>
    <row r="59" spans="1:49" ht="18.75" customHeight="1">
      <c r="A59" s="1"/>
      <c r="B59" s="25">
        <v>48</v>
      </c>
      <c r="C59" s="26" t="s">
        <v>86</v>
      </c>
      <c r="D59" s="7"/>
      <c r="E59" s="58">
        <v>84</v>
      </c>
      <c r="F59" s="19"/>
      <c r="G59" s="58">
        <v>82</v>
      </c>
      <c r="H59" s="12"/>
      <c r="I59" s="50"/>
      <c r="J59" s="20">
        <f>IF(E59&gt;G59,1,0)</f>
        <v>1</v>
      </c>
      <c r="K59" s="20">
        <f>IF(G59&gt;E59,1,0)</f>
        <v>0</v>
      </c>
      <c r="L59" s="20">
        <f>IF(E59&gt;G59,1,0)</f>
        <v>1</v>
      </c>
      <c r="M59" s="20">
        <f>IF(G59&gt;E59,1,0)</f>
        <v>0</v>
      </c>
      <c r="N59" s="20"/>
      <c r="O59" s="20"/>
      <c r="P59" s="20"/>
      <c r="Q59" s="20"/>
      <c r="R59" s="20"/>
      <c r="S59" s="20"/>
      <c r="T59" s="72"/>
      <c r="U59" s="76"/>
      <c r="V59" s="76"/>
      <c r="W59" s="76"/>
      <c r="X59" s="76"/>
      <c r="Y59" s="76"/>
      <c r="Z59" s="76"/>
      <c r="AA59" s="83"/>
      <c r="AB59" s="81"/>
      <c r="AC59" s="81"/>
      <c r="AD59" s="76"/>
      <c r="AE59" s="9"/>
      <c r="AF59" s="9"/>
      <c r="AG59" s="1"/>
      <c r="AH59" s="1"/>
      <c r="AI59" s="1"/>
      <c r="AJ59" s="30"/>
      <c r="AK59" s="30"/>
      <c r="AL59" s="30"/>
      <c r="AM59" s="9"/>
      <c r="AN59" s="14"/>
      <c r="AO59" s="14"/>
      <c r="AP59" s="14"/>
      <c r="AQ59" s="14"/>
      <c r="AR59" s="9"/>
      <c r="AS59" s="1"/>
      <c r="AT59" s="1"/>
      <c r="AU59" s="1"/>
      <c r="AV59" s="1"/>
      <c r="AW59" s="1"/>
    </row>
    <row r="60" spans="1:49" ht="18.75" customHeight="1">
      <c r="A60" s="1"/>
      <c r="B60" s="25">
        <v>49</v>
      </c>
      <c r="C60" s="26" t="s">
        <v>85</v>
      </c>
      <c r="D60" s="7"/>
      <c r="E60" s="58">
        <v>45</v>
      </c>
      <c r="F60" s="19"/>
      <c r="G60" s="58">
        <v>37</v>
      </c>
      <c r="H60" s="12"/>
      <c r="I60" s="50"/>
      <c r="J60" s="20">
        <f>IF(E60&gt;G60,1,0)</f>
        <v>1</v>
      </c>
      <c r="K60" s="20">
        <f>IF(G60&gt;E60,1,0)</f>
        <v>0</v>
      </c>
      <c r="L60" s="20"/>
      <c r="M60" s="20"/>
      <c r="N60" s="20"/>
      <c r="O60" s="20"/>
      <c r="P60" s="20"/>
      <c r="Q60" s="20"/>
      <c r="R60" s="20"/>
      <c r="S60" s="20"/>
      <c r="T60" s="72"/>
      <c r="U60" s="76"/>
      <c r="V60" s="76"/>
      <c r="W60" s="76"/>
      <c r="X60" s="76"/>
      <c r="Y60" s="76"/>
      <c r="Z60" s="76"/>
      <c r="AA60" s="83"/>
      <c r="AB60" s="81"/>
      <c r="AC60" s="81"/>
      <c r="AD60" s="76"/>
      <c r="AE60" s="9"/>
      <c r="AF60" s="9"/>
      <c r="AG60" s="1"/>
      <c r="AH60" s="1"/>
      <c r="AI60" s="1"/>
      <c r="AJ60" s="30"/>
      <c r="AK60" s="30"/>
      <c r="AL60" s="30"/>
      <c r="AM60" s="9"/>
      <c r="AN60" s="14"/>
      <c r="AO60" s="14"/>
      <c r="AP60" s="14"/>
      <c r="AQ60" s="14"/>
      <c r="AR60" s="9"/>
      <c r="AS60" s="1"/>
      <c r="AT60" s="1"/>
      <c r="AU60" s="1"/>
      <c r="AV60" s="1"/>
      <c r="AW60" s="1"/>
    </row>
    <row r="61" spans="1:49" ht="18.75" customHeight="1">
      <c r="A61" s="1"/>
      <c r="B61" s="25">
        <v>50</v>
      </c>
      <c r="C61" s="26" t="s">
        <v>84</v>
      </c>
      <c r="D61" s="7"/>
      <c r="E61" s="58">
        <v>100</v>
      </c>
      <c r="F61" s="19"/>
      <c r="G61" s="58">
        <v>50</v>
      </c>
      <c r="H61" s="12"/>
      <c r="I61" s="50"/>
      <c r="J61" s="20">
        <f>IF(E61&gt;G61,1,0)</f>
        <v>1</v>
      </c>
      <c r="K61" s="20">
        <f>IF(G61&gt;E61,1,0)</f>
        <v>0</v>
      </c>
      <c r="L61" s="20">
        <f>IF(E61&gt;G61,1,0)</f>
        <v>1</v>
      </c>
      <c r="M61" s="20">
        <f>IF(G61&gt;E61,1,0)</f>
        <v>0</v>
      </c>
      <c r="N61" s="20"/>
      <c r="O61" s="20"/>
      <c r="P61" s="20"/>
      <c r="Q61" s="20"/>
      <c r="R61" s="20">
        <f>IF(E61&gt;G61,1,0)</f>
        <v>1</v>
      </c>
      <c r="S61" s="20">
        <f>IF(G61&gt;E61,1,0)</f>
        <v>0</v>
      </c>
      <c r="T61" s="72"/>
      <c r="U61" s="76"/>
      <c r="V61" s="76"/>
      <c r="W61" s="76"/>
      <c r="X61" s="76"/>
      <c r="Y61" s="76"/>
      <c r="Z61" s="76"/>
      <c r="AA61" s="83"/>
      <c r="AB61" s="81"/>
      <c r="AC61" s="81"/>
      <c r="AD61" s="76"/>
      <c r="AE61" s="9"/>
      <c r="AF61" s="9"/>
      <c r="AG61" s="1"/>
      <c r="AH61" s="1"/>
      <c r="AI61" s="1"/>
      <c r="AJ61" s="30"/>
      <c r="AK61" s="30"/>
      <c r="AL61" s="30"/>
      <c r="AM61" s="9"/>
      <c r="AN61" s="14"/>
      <c r="AO61" s="14"/>
      <c r="AP61" s="14"/>
      <c r="AQ61" s="14"/>
      <c r="AR61" s="9"/>
      <c r="AS61" s="1"/>
      <c r="AT61" s="1"/>
      <c r="AU61" s="1"/>
      <c r="AV61" s="1"/>
      <c r="AW61" s="1"/>
    </row>
    <row r="62" spans="1:49" ht="18.75" customHeight="1" thickBot="1">
      <c r="A62" s="1"/>
      <c r="B62" s="25"/>
      <c r="C62" s="16" t="s">
        <v>3</v>
      </c>
      <c r="D62" s="15"/>
      <c r="E62" s="15"/>
      <c r="F62" s="15"/>
      <c r="G62" s="15"/>
      <c r="H62" s="15"/>
      <c r="I62" s="51"/>
      <c r="J62" s="90"/>
      <c r="K62" s="90"/>
      <c r="L62" s="50"/>
      <c r="M62" s="50"/>
      <c r="N62" s="90"/>
      <c r="O62" s="90"/>
      <c r="P62" s="90"/>
      <c r="Q62" s="90"/>
      <c r="R62" s="90"/>
      <c r="S62" s="90"/>
      <c r="T62" s="72"/>
      <c r="U62" s="9"/>
      <c r="V62" s="9"/>
      <c r="W62" s="9"/>
      <c r="X62" s="9"/>
      <c r="Y62" s="9"/>
      <c r="Z62" s="9"/>
      <c r="AA62" s="22"/>
      <c r="AB62" s="17"/>
      <c r="AC62" s="17"/>
      <c r="AD62" s="9"/>
      <c r="AE62" s="9"/>
      <c r="AF62" s="9"/>
      <c r="AG62" s="1"/>
      <c r="AH62" s="1"/>
      <c r="AI62" s="1"/>
      <c r="AJ62" s="30"/>
      <c r="AK62" s="30"/>
      <c r="AL62" s="30"/>
      <c r="AM62" s="9"/>
      <c r="AN62" s="14"/>
      <c r="AO62" s="14"/>
      <c r="AP62" s="14"/>
      <c r="AQ62" s="14"/>
      <c r="AR62" s="9"/>
      <c r="AS62" s="1"/>
      <c r="AT62" s="1"/>
      <c r="AU62" s="1"/>
      <c r="AV62" s="1"/>
      <c r="AW62" s="1"/>
    </row>
    <row r="63" spans="1:49" ht="12.75">
      <c r="A63" s="1"/>
      <c r="B63" s="10"/>
      <c r="C63" s="64" t="s">
        <v>1</v>
      </c>
      <c r="D63" s="65"/>
      <c r="E63" s="65"/>
      <c r="F63" s="65"/>
      <c r="G63" s="65"/>
      <c r="H63" s="65"/>
      <c r="I63" s="66"/>
      <c r="J63" s="15"/>
      <c r="K63" s="15" t="s">
        <v>87</v>
      </c>
      <c r="L63" s="19"/>
      <c r="M63" s="19"/>
      <c r="N63" s="11"/>
      <c r="O63" s="11"/>
      <c r="P63" s="11"/>
      <c r="Q63" s="11"/>
      <c r="R63" s="11"/>
      <c r="S63" s="11"/>
      <c r="T63" s="52"/>
      <c r="U63" s="9"/>
      <c r="V63" s="9"/>
      <c r="W63" s="9"/>
      <c r="X63" s="9"/>
      <c r="Y63" s="9"/>
      <c r="Z63" s="9"/>
      <c r="AA63" s="22"/>
      <c r="AB63" s="17"/>
      <c r="AC63" s="17"/>
      <c r="AD63" s="9"/>
      <c r="AE63" s="9"/>
      <c r="AF63" s="1"/>
      <c r="AG63" s="1"/>
      <c r="AH63" s="1"/>
      <c r="AI63" s="1"/>
      <c r="AJ63" s="14"/>
      <c r="AK63" s="14"/>
      <c r="AL63" s="14"/>
      <c r="AM63" s="9"/>
      <c r="AN63" s="14"/>
      <c r="AO63" s="14"/>
      <c r="AP63" s="14"/>
      <c r="AQ63" s="14"/>
      <c r="AR63" s="9"/>
      <c r="AS63" s="1"/>
      <c r="AT63" s="1"/>
      <c r="AU63" s="1"/>
      <c r="AV63" s="1"/>
      <c r="AW63" s="1"/>
    </row>
    <row r="64" spans="1:49" ht="12.75">
      <c r="A64" s="1"/>
      <c r="B64" s="10"/>
      <c r="C64" s="67" t="str">
        <f>"-  "&amp;C5&amp;" är ett "&amp;AB18&amp;"- dominerat land där "&amp;AB19&amp;" har   "&amp;INT(100*AD14)&amp;"  %     mer makt och inflytande än "&amp;AB20&amp;"."</f>
        <v>-  Sverige är ett kvinno- dominerat land där kvinnor har   55  %     mer makt och inflytande än män.</v>
      </c>
      <c r="D64" s="31"/>
      <c r="E64" s="31"/>
      <c r="F64" s="31"/>
      <c r="G64" s="31"/>
      <c r="H64" s="31"/>
      <c r="I64" s="43"/>
      <c r="J64" s="15"/>
      <c r="K64" s="15" t="s">
        <v>88</v>
      </c>
      <c r="L64" s="19"/>
      <c r="M64" s="19"/>
      <c r="N64" s="15"/>
      <c r="O64" s="15"/>
      <c r="P64" s="15"/>
      <c r="Q64" s="15"/>
      <c r="R64" s="15"/>
      <c r="S64" s="15"/>
      <c r="T64" s="43"/>
      <c r="U64" s="9"/>
      <c r="V64" s="9"/>
      <c r="W64" s="9"/>
      <c r="X64" s="9"/>
      <c r="Y64" s="9"/>
      <c r="Z64" s="9"/>
      <c r="AA64" s="22"/>
      <c r="AB64" s="17"/>
      <c r="AC64" s="17"/>
      <c r="AD64" s="9"/>
      <c r="AE64" s="9"/>
      <c r="AF64" s="1"/>
      <c r="AG64" s="1"/>
      <c r="AH64" s="1"/>
      <c r="AI64" s="1"/>
      <c r="AJ64" s="9"/>
      <c r="AK64" s="9"/>
      <c r="AL64" s="9"/>
      <c r="AM64" s="9"/>
      <c r="AN64" s="14"/>
      <c r="AO64" s="14"/>
      <c r="AP64" s="14"/>
      <c r="AQ64" s="14"/>
      <c r="AR64" s="9"/>
      <c r="AS64" s="1"/>
      <c r="AT64" s="1"/>
      <c r="AU64" s="1"/>
      <c r="AV64" s="1"/>
      <c r="AW64" s="1"/>
    </row>
    <row r="65" spans="1:49" ht="13.5" thickBot="1">
      <c r="A65" s="1"/>
      <c r="B65" s="33"/>
      <c r="C65" s="68" t="str">
        <f>"-  "&amp;C5&amp;" är ett "&amp;W18&amp;"- dominerat land där "&amp;W19&amp;" har   "&amp;INT(100*Y14)&amp;"  %     mer samhällsfördelar än "&amp;W20&amp;"."</f>
        <v>-  Sverige är ett kvinno- dominerat land där kvinnor har   66  %     mer samhällsfördelar än män.</v>
      </c>
      <c r="D65" s="69"/>
      <c r="E65" s="69"/>
      <c r="F65" s="69"/>
      <c r="G65" s="69"/>
      <c r="H65" s="69"/>
      <c r="I65" s="70"/>
      <c r="J65" s="15"/>
      <c r="K65" s="15" t="s">
        <v>59</v>
      </c>
      <c r="L65" s="19"/>
      <c r="M65" s="19"/>
      <c r="N65" s="15"/>
      <c r="O65" s="15"/>
      <c r="P65" s="15"/>
      <c r="Q65" s="15"/>
      <c r="R65" s="15"/>
      <c r="S65" s="15"/>
      <c r="T65" s="43"/>
      <c r="U65" s="9"/>
      <c r="V65" s="9"/>
      <c r="W65" s="9"/>
      <c r="X65" s="9"/>
      <c r="Y65" s="9"/>
      <c r="Z65" s="9"/>
      <c r="AA65" s="22"/>
      <c r="AB65" s="17"/>
      <c r="AC65" s="17"/>
      <c r="AD65" s="9"/>
      <c r="AE65" s="9"/>
      <c r="AF65" s="1"/>
      <c r="AG65" s="1"/>
      <c r="AH65" s="1"/>
      <c r="AI65" s="1"/>
      <c r="AJ65" s="9"/>
      <c r="AK65" s="9"/>
      <c r="AL65" s="9"/>
      <c r="AM65" s="9"/>
      <c r="AN65" s="14"/>
      <c r="AO65" s="14"/>
      <c r="AP65" s="14"/>
      <c r="AQ65" s="14"/>
      <c r="AR65" s="9"/>
      <c r="AS65" s="1"/>
      <c r="AT65" s="1"/>
      <c r="AU65" s="1"/>
      <c r="AV65" s="1"/>
      <c r="AW65" s="1"/>
    </row>
    <row r="66" spans="1:49" ht="12.75">
      <c r="A66" s="1"/>
      <c r="B66" s="33"/>
      <c r="C66" s="85"/>
      <c r="D66" s="85"/>
      <c r="E66" s="85"/>
      <c r="F66" s="85"/>
      <c r="G66" s="85"/>
      <c r="H66" s="85"/>
      <c r="I66" s="85"/>
      <c r="J66" s="31"/>
      <c r="K66" s="31"/>
      <c r="L66" s="47"/>
      <c r="M66" s="47"/>
      <c r="N66" s="51"/>
      <c r="O66" s="51"/>
      <c r="P66" s="51"/>
      <c r="Q66" s="51"/>
      <c r="R66" s="51"/>
      <c r="S66" s="51"/>
      <c r="T66" s="32"/>
      <c r="U66" s="1"/>
      <c r="V66" s="9"/>
      <c r="W66" s="9"/>
      <c r="X66" s="9"/>
      <c r="Y66" s="9"/>
      <c r="Z66" s="9"/>
      <c r="AA66" s="22"/>
      <c r="AB66" s="17"/>
      <c r="AC66" s="17"/>
      <c r="AD66" s="9"/>
      <c r="AE66" s="9"/>
      <c r="AF66" s="1"/>
      <c r="AG66" s="1"/>
      <c r="AH66" s="1"/>
      <c r="AI66" s="1"/>
      <c r="AJ66" s="9"/>
      <c r="AK66" s="9"/>
      <c r="AL66" s="9"/>
      <c r="AM66" s="9"/>
      <c r="AN66" s="9"/>
      <c r="AO66" s="9"/>
      <c r="AP66" s="9"/>
      <c r="AQ66" s="9"/>
      <c r="AR66" s="9"/>
      <c r="AS66" s="1"/>
      <c r="AT66" s="1"/>
      <c r="AU66" s="1"/>
      <c r="AV66" s="1"/>
      <c r="AW66" s="1"/>
    </row>
    <row r="67" spans="1:64" ht="13.5" thickBot="1">
      <c r="A67" s="1"/>
      <c r="B67" s="34"/>
      <c r="C67" s="71"/>
      <c r="D67" s="35"/>
      <c r="E67" s="35"/>
      <c r="F67" s="35"/>
      <c r="G67" s="35"/>
      <c r="H67" s="35"/>
      <c r="I67" s="35"/>
      <c r="J67" s="35"/>
      <c r="K67" s="35"/>
      <c r="L67" s="48"/>
      <c r="M67" s="48"/>
      <c r="N67" s="88"/>
      <c r="O67" s="88"/>
      <c r="P67" s="88"/>
      <c r="Q67" s="88"/>
      <c r="R67" s="88"/>
      <c r="S67" s="88"/>
      <c r="T67" s="36"/>
      <c r="U67" s="1"/>
      <c r="V67" s="1"/>
      <c r="W67" s="1"/>
      <c r="X67" s="1"/>
      <c r="Y67" s="1"/>
      <c r="Z67" s="1"/>
      <c r="AA67" s="22"/>
      <c r="AB67" s="17"/>
      <c r="AC67" s="17"/>
      <c r="AD67" s="9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49"/>
      <c r="M68" s="49"/>
      <c r="N68" s="37"/>
      <c r="O68" s="37"/>
      <c r="P68" s="37"/>
      <c r="Q68" s="37"/>
      <c r="R68" s="37"/>
      <c r="S68" s="37"/>
      <c r="T68" s="37"/>
      <c r="U68" s="1"/>
      <c r="V68" s="1"/>
      <c r="W68" s="1"/>
      <c r="X68" s="1"/>
      <c r="Y68" s="1"/>
      <c r="Z68" s="1"/>
      <c r="AA68" s="22"/>
      <c r="AB68" s="17"/>
      <c r="AC68" s="17"/>
      <c r="AD68" s="9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49"/>
      <c r="M69" s="49"/>
      <c r="N69" s="37"/>
      <c r="O69" s="37"/>
      <c r="P69" s="37"/>
      <c r="Q69" s="37"/>
      <c r="R69" s="37"/>
      <c r="S69" s="37"/>
      <c r="T69" s="37"/>
      <c r="U69" s="1"/>
      <c r="V69" s="1"/>
      <c r="W69" s="1"/>
      <c r="X69" s="1"/>
      <c r="Y69" s="1"/>
      <c r="Z69" s="1"/>
      <c r="AA69" s="22"/>
      <c r="AB69" s="17"/>
      <c r="AC69" s="17"/>
      <c r="AD69" s="9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14"/>
      <c r="M70" s="14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2"/>
      <c r="AB70" s="17"/>
      <c r="AC70" s="17"/>
      <c r="AD70" s="9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14"/>
      <c r="M71" s="14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2"/>
      <c r="AB71" s="17"/>
      <c r="AC71" s="17"/>
      <c r="AD71" s="9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14"/>
      <c r="M72" s="14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2"/>
      <c r="AB72" s="17"/>
      <c r="AC72" s="17"/>
      <c r="AD72" s="9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14"/>
      <c r="M73" s="14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38"/>
      <c r="AA73" s="22"/>
      <c r="AB73" s="17"/>
      <c r="AC73" s="17"/>
      <c r="AD73" s="9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14"/>
      <c r="M74" s="14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38"/>
      <c r="AA74" s="22"/>
      <c r="AB74" s="17"/>
      <c r="AC74" s="17"/>
      <c r="AD74" s="9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14"/>
      <c r="M75" s="1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38"/>
      <c r="AA75" s="22"/>
      <c r="AB75" s="17"/>
      <c r="AC75" s="17"/>
      <c r="AD75" s="9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"/>
      <c r="B76" s="9"/>
      <c r="C76" s="9"/>
      <c r="D76" s="9"/>
      <c r="E76" s="9"/>
      <c r="F76" s="9"/>
      <c r="G76" s="9"/>
      <c r="H76" s="9"/>
      <c r="I76" s="9"/>
      <c r="J76" s="9"/>
      <c r="K76" s="9"/>
      <c r="L76" s="14"/>
      <c r="M76" s="1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38"/>
      <c r="AA76" s="22"/>
      <c r="AB76" s="17"/>
      <c r="AC76" s="17"/>
      <c r="AD76" s="9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14"/>
      <c r="M77" s="14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38"/>
      <c r="AA77" s="22"/>
      <c r="AB77" s="17"/>
      <c r="AC77" s="17"/>
      <c r="AD77" s="9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"/>
      <c r="B78" s="9"/>
      <c r="C78" s="9"/>
      <c r="D78" s="9"/>
      <c r="E78" s="9"/>
      <c r="F78" s="9"/>
      <c r="G78" s="9"/>
      <c r="H78" s="9"/>
      <c r="I78" s="9"/>
      <c r="J78" s="9"/>
      <c r="K78" s="9"/>
      <c r="L78" s="14"/>
      <c r="M78" s="14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38"/>
      <c r="AA78" s="22"/>
      <c r="AB78" s="17"/>
      <c r="AC78" s="17"/>
      <c r="AD78" s="9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"/>
      <c r="B79" s="9"/>
      <c r="C79" s="9"/>
      <c r="D79" s="9"/>
      <c r="E79" s="9"/>
      <c r="F79" s="9"/>
      <c r="G79" s="9"/>
      <c r="H79" s="9"/>
      <c r="I79" s="9"/>
      <c r="J79" s="9"/>
      <c r="K79" s="9"/>
      <c r="L79" s="14"/>
      <c r="M79" s="14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38"/>
      <c r="AA79" s="22"/>
      <c r="AB79" s="17"/>
      <c r="AC79" s="17"/>
      <c r="AD79" s="9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"/>
      <c r="B80" s="9"/>
      <c r="C80" s="9"/>
      <c r="D80" s="9"/>
      <c r="E80" s="9"/>
      <c r="F80" s="9"/>
      <c r="G80" s="9"/>
      <c r="H80" s="9"/>
      <c r="I80" s="9"/>
      <c r="J80" s="9"/>
      <c r="K80" s="9"/>
      <c r="L80" s="14"/>
      <c r="M80" s="14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38"/>
      <c r="AA80" s="22"/>
      <c r="AB80" s="17"/>
      <c r="AC80" s="17"/>
      <c r="AD80" s="9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>
      <c r="A81" s="1"/>
      <c r="B81" s="9"/>
      <c r="C81" s="9"/>
      <c r="D81" s="9"/>
      <c r="E81" s="9"/>
      <c r="F81" s="9"/>
      <c r="G81" s="9"/>
      <c r="H81" s="9"/>
      <c r="I81" s="9"/>
      <c r="J81" s="9"/>
      <c r="K81" s="9"/>
      <c r="L81" s="14"/>
      <c r="M81" s="14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38"/>
      <c r="AA81" s="22"/>
      <c r="AB81" s="17"/>
      <c r="AC81" s="17"/>
      <c r="AD81" s="9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"/>
      <c r="B82" s="9"/>
      <c r="C82" s="9"/>
      <c r="D82" s="9"/>
      <c r="E82" s="9"/>
      <c r="F82" s="9"/>
      <c r="G82" s="9"/>
      <c r="H82" s="9"/>
      <c r="I82" s="9"/>
      <c r="J82" s="9"/>
      <c r="K82" s="9"/>
      <c r="L82" s="14"/>
      <c r="M82" s="14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2"/>
      <c r="AB82" s="17"/>
      <c r="AC82" s="17"/>
      <c r="AD82" s="9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"/>
      <c r="B83" s="9"/>
      <c r="C83" s="9"/>
      <c r="D83" s="9"/>
      <c r="E83" s="9"/>
      <c r="F83" s="9"/>
      <c r="G83" s="9"/>
      <c r="H83" s="9"/>
      <c r="I83" s="9"/>
      <c r="J83" s="9"/>
      <c r="K83" s="9"/>
      <c r="L83" s="14"/>
      <c r="M83" s="14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2"/>
      <c r="AB83" s="17"/>
      <c r="AC83" s="17"/>
      <c r="AD83" s="9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"/>
      <c r="B84" s="9"/>
      <c r="C84" s="39"/>
      <c r="D84" s="9"/>
      <c r="E84" s="9"/>
      <c r="F84" s="9"/>
      <c r="G84" s="9"/>
      <c r="H84" s="9"/>
      <c r="I84" s="9"/>
      <c r="J84" s="9"/>
      <c r="K84" s="9"/>
      <c r="L84" s="14"/>
      <c r="M84" s="1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2"/>
      <c r="AB84" s="17"/>
      <c r="AC84" s="17"/>
      <c r="AD84" s="9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1"/>
      <c r="B85" s="9"/>
      <c r="C85" s="9"/>
      <c r="D85" s="9"/>
      <c r="E85" s="9"/>
      <c r="F85" s="9"/>
      <c r="G85" s="9"/>
      <c r="H85" s="9"/>
      <c r="I85" s="9"/>
      <c r="J85" s="9"/>
      <c r="K85" s="9"/>
      <c r="L85" s="14"/>
      <c r="M85" s="14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22"/>
      <c r="AB85" s="17"/>
      <c r="AC85" s="17"/>
      <c r="AD85" s="9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"/>
      <c r="B86" s="37"/>
      <c r="C86" s="9"/>
      <c r="D86" s="9"/>
      <c r="E86" s="9"/>
      <c r="F86" s="9"/>
      <c r="G86" s="9"/>
      <c r="H86" s="9"/>
      <c r="I86" s="9"/>
      <c r="J86" s="9"/>
      <c r="K86" s="9"/>
      <c r="L86" s="14"/>
      <c r="M86" s="14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22"/>
      <c r="AB86" s="17"/>
      <c r="AC86" s="17"/>
      <c r="AD86" s="9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"/>
      <c r="B87" s="37"/>
      <c r="C87" s="9"/>
      <c r="D87" s="9"/>
      <c r="E87" s="9"/>
      <c r="F87" s="9"/>
      <c r="G87" s="9"/>
      <c r="H87" s="9"/>
      <c r="I87" s="9"/>
      <c r="J87" s="9"/>
      <c r="K87" s="9"/>
      <c r="L87" s="14"/>
      <c r="M87" s="14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22"/>
      <c r="AB87" s="17"/>
      <c r="AC87" s="17"/>
      <c r="AD87" s="9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"/>
      <c r="B88" s="37"/>
      <c r="C88" s="9"/>
      <c r="D88" s="9"/>
      <c r="E88" s="9"/>
      <c r="F88" s="9"/>
      <c r="G88" s="9"/>
      <c r="H88" s="9"/>
      <c r="I88" s="9"/>
      <c r="J88" s="9"/>
      <c r="K88" s="9"/>
      <c r="L88" s="14"/>
      <c r="M88" s="14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22"/>
      <c r="AB88" s="17"/>
      <c r="AC88" s="17"/>
      <c r="AD88" s="9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1"/>
      <c r="B89" s="37"/>
      <c r="C89" s="9"/>
      <c r="D89" s="9"/>
      <c r="E89" s="9"/>
      <c r="F89" s="9"/>
      <c r="G89" s="9"/>
      <c r="H89" s="9"/>
      <c r="I89" s="9"/>
      <c r="J89" s="9"/>
      <c r="K89" s="9"/>
      <c r="L89" s="14"/>
      <c r="M89" s="14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22"/>
      <c r="AB89" s="17"/>
      <c r="AC89" s="17"/>
      <c r="AD89" s="9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1"/>
      <c r="B90" s="37"/>
      <c r="C90" s="9"/>
      <c r="D90" s="9"/>
      <c r="E90" s="9"/>
      <c r="F90" s="9"/>
      <c r="G90" s="9"/>
      <c r="H90" s="9"/>
      <c r="I90" s="9"/>
      <c r="J90" s="9"/>
      <c r="K90" s="9"/>
      <c r="L90" s="14"/>
      <c r="M90" s="14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22"/>
      <c r="AB90" s="17"/>
      <c r="AC90" s="17"/>
      <c r="AD90" s="9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1"/>
      <c r="B91" s="37"/>
      <c r="C91" s="9"/>
      <c r="D91" s="9"/>
      <c r="E91" s="9"/>
      <c r="F91" s="9"/>
      <c r="G91" s="9"/>
      <c r="H91" s="9"/>
      <c r="I91" s="9"/>
      <c r="J91" s="9"/>
      <c r="K91" s="9"/>
      <c r="L91" s="14"/>
      <c r="M91" s="14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22"/>
      <c r="AB91" s="17"/>
      <c r="AC91" s="17"/>
      <c r="AD91" s="9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1"/>
      <c r="B92" s="37"/>
      <c r="C92" s="9"/>
      <c r="D92" s="9"/>
      <c r="E92" s="9"/>
      <c r="F92" s="9"/>
      <c r="G92" s="9"/>
      <c r="H92" s="9"/>
      <c r="I92" s="9"/>
      <c r="J92" s="9"/>
      <c r="K92" s="9"/>
      <c r="L92" s="14"/>
      <c r="M92" s="14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22"/>
      <c r="AB92" s="17"/>
      <c r="AC92" s="17"/>
      <c r="AD92" s="9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1"/>
      <c r="B93" s="37"/>
      <c r="C93" s="9"/>
      <c r="D93" s="9"/>
      <c r="E93" s="9"/>
      <c r="F93" s="9"/>
      <c r="G93" s="9"/>
      <c r="H93" s="9"/>
      <c r="I93" s="9"/>
      <c r="J93" s="9"/>
      <c r="K93" s="9"/>
      <c r="L93" s="14"/>
      <c r="M93" s="14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22"/>
      <c r="AB93" s="17"/>
      <c r="AC93" s="17"/>
      <c r="AD93" s="9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1"/>
      <c r="B94" s="37"/>
      <c r="C94" s="9"/>
      <c r="D94" s="9"/>
      <c r="E94" s="9"/>
      <c r="F94" s="9"/>
      <c r="G94" s="9"/>
      <c r="H94" s="9"/>
      <c r="I94" s="9"/>
      <c r="J94" s="9"/>
      <c r="K94" s="9"/>
      <c r="L94" s="14"/>
      <c r="M94" s="14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22"/>
      <c r="AB94" s="17"/>
      <c r="AC94" s="17"/>
      <c r="AD94" s="9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1"/>
      <c r="B95" s="37"/>
      <c r="C95" s="9"/>
      <c r="D95" s="9"/>
      <c r="E95" s="9"/>
      <c r="F95" s="9"/>
      <c r="G95" s="9"/>
      <c r="H95" s="9"/>
      <c r="I95" s="9"/>
      <c r="J95" s="9"/>
      <c r="K95" s="9"/>
      <c r="L95" s="14"/>
      <c r="M95" s="14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22"/>
      <c r="AB95" s="17"/>
      <c r="AC95" s="17"/>
      <c r="AD95" s="9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1"/>
      <c r="B96" s="37"/>
      <c r="C96" s="9"/>
      <c r="D96" s="9"/>
      <c r="E96" s="9"/>
      <c r="F96" s="9"/>
      <c r="G96" s="9"/>
      <c r="H96" s="9"/>
      <c r="I96" s="9"/>
      <c r="J96" s="9"/>
      <c r="K96" s="9"/>
      <c r="L96" s="14"/>
      <c r="M96" s="14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22"/>
      <c r="AB96" s="17"/>
      <c r="AC96" s="17"/>
      <c r="AD96" s="9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1"/>
      <c r="B97" s="37"/>
      <c r="C97" s="9"/>
      <c r="D97" s="9"/>
      <c r="E97" s="9"/>
      <c r="F97" s="9"/>
      <c r="G97" s="9"/>
      <c r="H97" s="9"/>
      <c r="I97" s="9"/>
      <c r="J97" s="39"/>
      <c r="K97" s="39"/>
      <c r="L97" s="42"/>
      <c r="M97" s="42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22"/>
      <c r="AB97" s="17"/>
      <c r="AC97" s="17"/>
      <c r="AD97" s="9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1"/>
      <c r="B98" s="37"/>
      <c r="C98" s="9"/>
      <c r="D98" s="9"/>
      <c r="E98" s="9"/>
      <c r="F98" s="9"/>
      <c r="G98" s="9"/>
      <c r="H98" s="9"/>
      <c r="I98" s="9"/>
      <c r="J98" s="39"/>
      <c r="K98" s="40"/>
      <c r="L98" s="17"/>
      <c r="M98" s="17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22"/>
      <c r="AB98" s="17"/>
      <c r="AC98" s="17"/>
      <c r="AD98" s="9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1"/>
      <c r="B99" s="37"/>
      <c r="C99" s="9"/>
      <c r="D99" s="9"/>
      <c r="E99" s="9"/>
      <c r="F99" s="9"/>
      <c r="G99" s="9"/>
      <c r="H99" s="9"/>
      <c r="I99" s="9"/>
      <c r="J99" s="39"/>
      <c r="K99" s="40"/>
      <c r="L99" s="17"/>
      <c r="M99" s="17"/>
      <c r="N99" s="39"/>
      <c r="O99" s="39"/>
      <c r="P99" s="39"/>
      <c r="Q99" s="39"/>
      <c r="R99" s="39"/>
      <c r="S99" s="39"/>
      <c r="T99" s="39"/>
      <c r="U99" s="41"/>
      <c r="V99" s="41"/>
      <c r="W99" s="41"/>
      <c r="X99" s="41"/>
      <c r="Y99" s="41"/>
      <c r="Z99" s="17"/>
      <c r="AA99" s="22"/>
      <c r="AB99" s="17"/>
      <c r="AC99" s="17"/>
      <c r="AD99" s="9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1"/>
      <c r="B100" s="37"/>
      <c r="C100" s="9"/>
      <c r="D100" s="9"/>
      <c r="E100" s="9"/>
      <c r="F100" s="9"/>
      <c r="G100" s="9"/>
      <c r="H100" s="9"/>
      <c r="I100" s="9"/>
      <c r="J100" s="39"/>
      <c r="K100" s="40"/>
      <c r="L100" s="17"/>
      <c r="M100" s="17"/>
      <c r="N100" s="39"/>
      <c r="O100" s="39"/>
      <c r="P100" s="39"/>
      <c r="Q100" s="39"/>
      <c r="R100" s="39"/>
      <c r="S100" s="39"/>
      <c r="T100" s="39"/>
      <c r="U100" s="41"/>
      <c r="V100" s="41"/>
      <c r="W100" s="41"/>
      <c r="X100" s="41"/>
      <c r="Y100" s="41"/>
      <c r="Z100" s="17"/>
      <c r="AA100" s="22"/>
      <c r="AB100" s="17"/>
      <c r="AC100" s="17"/>
      <c r="AD100" s="9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1"/>
      <c r="B101" s="37"/>
      <c r="C101" s="9"/>
      <c r="D101" s="9"/>
      <c r="E101" s="9"/>
      <c r="F101" s="9"/>
      <c r="G101" s="9"/>
      <c r="H101" s="9"/>
      <c r="I101" s="9"/>
      <c r="J101" s="39"/>
      <c r="K101" s="40"/>
      <c r="L101" s="17"/>
      <c r="M101" s="17"/>
      <c r="N101" s="39"/>
      <c r="O101" s="39"/>
      <c r="P101" s="39"/>
      <c r="Q101" s="39"/>
      <c r="R101" s="39"/>
      <c r="S101" s="39"/>
      <c r="T101" s="39"/>
      <c r="U101" s="41"/>
      <c r="V101" s="41"/>
      <c r="W101" s="41"/>
      <c r="X101" s="41"/>
      <c r="Y101" s="41"/>
      <c r="Z101" s="17"/>
      <c r="AA101" s="22"/>
      <c r="AB101" s="17"/>
      <c r="AC101" s="17"/>
      <c r="AD101" s="9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1"/>
      <c r="B102" s="37"/>
      <c r="C102" s="9"/>
      <c r="D102" s="9"/>
      <c r="E102" s="9"/>
      <c r="F102" s="9"/>
      <c r="G102" s="9"/>
      <c r="H102" s="9"/>
      <c r="I102" s="9"/>
      <c r="J102" s="39"/>
      <c r="K102" s="40"/>
      <c r="L102" s="17"/>
      <c r="M102" s="17"/>
      <c r="N102" s="39"/>
      <c r="O102" s="39"/>
      <c r="P102" s="39"/>
      <c r="Q102" s="39"/>
      <c r="R102" s="39"/>
      <c r="S102" s="39"/>
      <c r="T102" s="39"/>
      <c r="U102" s="41"/>
      <c r="V102" s="41"/>
      <c r="W102" s="41"/>
      <c r="X102" s="41"/>
      <c r="Y102" s="41"/>
      <c r="Z102" s="17"/>
      <c r="AA102" s="22"/>
      <c r="AB102" s="17"/>
      <c r="AC102" s="17"/>
      <c r="AD102" s="9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1"/>
      <c r="B103" s="37"/>
      <c r="C103" s="9"/>
      <c r="D103" s="9"/>
      <c r="E103" s="9"/>
      <c r="F103" s="9"/>
      <c r="G103" s="9"/>
      <c r="H103" s="9"/>
      <c r="I103" s="9"/>
      <c r="J103" s="39"/>
      <c r="K103" s="40"/>
      <c r="L103" s="17"/>
      <c r="M103" s="17"/>
      <c r="N103" s="39"/>
      <c r="O103" s="39"/>
      <c r="P103" s="39"/>
      <c r="Q103" s="39"/>
      <c r="R103" s="39"/>
      <c r="S103" s="39"/>
      <c r="T103" s="39"/>
      <c r="U103" s="41"/>
      <c r="V103" s="41"/>
      <c r="W103" s="41"/>
      <c r="X103" s="41"/>
      <c r="Y103" s="41"/>
      <c r="Z103" s="17"/>
      <c r="AA103" s="22"/>
      <c r="AB103" s="17"/>
      <c r="AC103" s="17"/>
      <c r="AD103" s="9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1"/>
      <c r="B104" s="37"/>
      <c r="C104" s="9"/>
      <c r="D104" s="9"/>
      <c r="E104" s="9"/>
      <c r="F104" s="9"/>
      <c r="G104" s="9"/>
      <c r="H104" s="9"/>
      <c r="I104" s="9"/>
      <c r="J104" s="39"/>
      <c r="K104" s="40"/>
      <c r="L104" s="17"/>
      <c r="M104" s="17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2"/>
      <c r="AA104" s="22"/>
      <c r="AB104" s="17"/>
      <c r="AC104" s="17"/>
      <c r="AD104" s="9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1"/>
      <c r="B105" s="37"/>
      <c r="C105" s="9"/>
      <c r="D105" s="9"/>
      <c r="E105" s="9"/>
      <c r="F105" s="9"/>
      <c r="G105" s="9"/>
      <c r="H105" s="9"/>
      <c r="I105" s="9"/>
      <c r="J105" s="39"/>
      <c r="K105" s="40"/>
      <c r="L105" s="17"/>
      <c r="M105" s="17"/>
      <c r="N105" s="39"/>
      <c r="O105" s="39"/>
      <c r="P105" s="39"/>
      <c r="Q105" s="39"/>
      <c r="R105" s="39"/>
      <c r="S105" s="39"/>
      <c r="T105" s="39"/>
      <c r="U105" s="41"/>
      <c r="V105" s="41"/>
      <c r="W105" s="41"/>
      <c r="X105" s="41"/>
      <c r="Y105" s="41"/>
      <c r="Z105" s="42"/>
      <c r="AA105" s="22"/>
      <c r="AB105" s="17"/>
      <c r="AC105" s="17"/>
      <c r="AD105" s="9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1"/>
      <c r="B106" s="37"/>
      <c r="C106" s="9"/>
      <c r="D106" s="9"/>
      <c r="E106" s="9"/>
      <c r="F106" s="9"/>
      <c r="G106" s="9"/>
      <c r="H106" s="9"/>
      <c r="I106" s="9"/>
      <c r="J106" s="39"/>
      <c r="K106" s="40"/>
      <c r="L106" s="17"/>
      <c r="M106" s="17"/>
      <c r="N106" s="39"/>
      <c r="O106" s="39"/>
      <c r="P106" s="39"/>
      <c r="Q106" s="39"/>
      <c r="R106" s="39"/>
      <c r="S106" s="39"/>
      <c r="T106" s="39"/>
      <c r="U106" s="41"/>
      <c r="V106" s="41"/>
      <c r="W106" s="41"/>
      <c r="X106" s="41"/>
      <c r="Y106" s="41"/>
      <c r="Z106" s="42"/>
      <c r="AA106" s="22"/>
      <c r="AB106" s="17"/>
      <c r="AC106" s="17"/>
      <c r="AD106" s="9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1"/>
      <c r="B107" s="37"/>
      <c r="C107" s="9"/>
      <c r="D107" s="9"/>
      <c r="E107" s="9"/>
      <c r="F107" s="9"/>
      <c r="G107" s="9"/>
      <c r="H107" s="9"/>
      <c r="I107" s="9"/>
      <c r="J107" s="39"/>
      <c r="K107" s="40"/>
      <c r="L107" s="17"/>
      <c r="M107" s="17"/>
      <c r="N107" s="39"/>
      <c r="O107" s="39"/>
      <c r="P107" s="39"/>
      <c r="Q107" s="39"/>
      <c r="R107" s="39"/>
      <c r="S107" s="39"/>
      <c r="T107" s="39"/>
      <c r="U107" s="41"/>
      <c r="V107" s="41"/>
      <c r="W107" s="41"/>
      <c r="X107" s="41"/>
      <c r="Y107" s="41"/>
      <c r="Z107" s="42"/>
      <c r="AA107" s="22"/>
      <c r="AB107" s="17"/>
      <c r="AC107" s="17"/>
      <c r="AD107" s="9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1"/>
      <c r="B108" s="37"/>
      <c r="C108" s="9"/>
      <c r="D108" s="9"/>
      <c r="E108" s="9"/>
      <c r="F108" s="9"/>
      <c r="G108" s="9"/>
      <c r="H108" s="9"/>
      <c r="I108" s="9"/>
      <c r="J108" s="39"/>
      <c r="K108" s="40"/>
      <c r="L108" s="17"/>
      <c r="M108" s="17"/>
      <c r="N108" s="39"/>
      <c r="O108" s="39"/>
      <c r="P108" s="39"/>
      <c r="Q108" s="39"/>
      <c r="R108" s="39"/>
      <c r="S108" s="39"/>
      <c r="T108" s="39"/>
      <c r="U108" s="41"/>
      <c r="V108" s="41"/>
      <c r="W108" s="41"/>
      <c r="X108" s="41"/>
      <c r="Y108" s="41"/>
      <c r="Z108" s="42"/>
      <c r="AA108" s="22"/>
      <c r="AB108" s="17"/>
      <c r="AC108" s="17"/>
      <c r="AD108" s="9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1"/>
      <c r="B109" s="37"/>
      <c r="C109" s="9"/>
      <c r="D109" s="9"/>
      <c r="E109" s="9"/>
      <c r="F109" s="9"/>
      <c r="G109" s="9"/>
      <c r="H109" s="9"/>
      <c r="I109" s="9"/>
      <c r="J109" s="39"/>
      <c r="K109" s="40"/>
      <c r="L109" s="17"/>
      <c r="M109" s="17"/>
      <c r="N109" s="39"/>
      <c r="O109" s="39"/>
      <c r="P109" s="39"/>
      <c r="Q109" s="39"/>
      <c r="R109" s="39"/>
      <c r="S109" s="39"/>
      <c r="T109" s="39"/>
      <c r="U109" s="41"/>
      <c r="V109" s="41"/>
      <c r="W109" s="41"/>
      <c r="X109" s="41"/>
      <c r="Y109" s="41"/>
      <c r="Z109" s="42"/>
      <c r="AA109" s="22"/>
      <c r="AB109" s="17"/>
      <c r="AC109" s="17"/>
      <c r="AD109" s="9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1"/>
      <c r="B110" s="37"/>
      <c r="C110" s="9"/>
      <c r="D110" s="9"/>
      <c r="E110" s="9"/>
      <c r="F110" s="9"/>
      <c r="G110" s="9"/>
      <c r="H110" s="9"/>
      <c r="I110" s="9"/>
      <c r="J110" s="39"/>
      <c r="K110" s="40"/>
      <c r="L110" s="17"/>
      <c r="M110" s="17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2"/>
      <c r="AA110" s="22"/>
      <c r="AB110" s="17"/>
      <c r="AC110" s="17"/>
      <c r="AD110" s="9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1"/>
      <c r="B111" s="37"/>
      <c r="C111" s="9"/>
      <c r="D111" s="9"/>
      <c r="E111" s="9"/>
      <c r="F111" s="9"/>
      <c r="G111" s="9"/>
      <c r="H111" s="9"/>
      <c r="I111" s="9"/>
      <c r="J111" s="41"/>
      <c r="K111" s="41"/>
      <c r="L111" s="42"/>
      <c r="M111" s="42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22"/>
      <c r="AB111" s="17"/>
      <c r="AC111" s="17"/>
      <c r="AD111" s="9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1"/>
      <c r="B112" s="37"/>
      <c r="C112" s="9"/>
      <c r="D112" s="9"/>
      <c r="E112" s="9"/>
      <c r="F112" s="9"/>
      <c r="G112" s="9"/>
      <c r="H112" s="9"/>
      <c r="I112" s="9"/>
      <c r="J112" s="39"/>
      <c r="K112" s="40"/>
      <c r="L112" s="17"/>
      <c r="M112" s="17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22"/>
      <c r="AB112" s="17"/>
      <c r="AC112" s="17"/>
      <c r="AD112" s="9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1"/>
      <c r="B113" s="37"/>
      <c r="C113" s="9"/>
      <c r="D113" s="9"/>
      <c r="E113" s="9"/>
      <c r="F113" s="9"/>
      <c r="G113" s="9"/>
      <c r="H113" s="9"/>
      <c r="I113" s="9"/>
      <c r="J113" s="39"/>
      <c r="K113" s="40"/>
      <c r="L113" s="17"/>
      <c r="M113" s="17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22"/>
      <c r="AB113" s="17"/>
      <c r="AC113" s="17"/>
      <c r="AD113" s="9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1"/>
      <c r="B114" s="37"/>
      <c r="C114" s="9"/>
      <c r="D114" s="9"/>
      <c r="E114" s="9"/>
      <c r="F114" s="9"/>
      <c r="G114" s="9"/>
      <c r="H114" s="9"/>
      <c r="I114" s="39"/>
      <c r="J114" s="39"/>
      <c r="K114" s="39"/>
      <c r="L114" s="42"/>
      <c r="M114" s="42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22"/>
      <c r="AB114" s="17"/>
      <c r="AC114" s="17"/>
      <c r="AD114" s="9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1"/>
      <c r="B115" s="37"/>
      <c r="C115" s="9"/>
      <c r="D115" s="9"/>
      <c r="E115" s="9"/>
      <c r="F115" s="9"/>
      <c r="G115" s="9"/>
      <c r="H115" s="9"/>
      <c r="I115" s="39"/>
      <c r="J115" s="39"/>
      <c r="K115" s="39"/>
      <c r="L115" s="42"/>
      <c r="M115" s="42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22"/>
      <c r="AB115" s="17"/>
      <c r="AC115" s="17"/>
      <c r="AD115" s="9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1"/>
      <c r="B116" s="37"/>
      <c r="C116" s="9"/>
      <c r="D116" s="9"/>
      <c r="E116" s="9"/>
      <c r="F116" s="9"/>
      <c r="G116" s="9"/>
      <c r="H116" s="9"/>
      <c r="I116" s="39"/>
      <c r="J116" s="39"/>
      <c r="K116" s="39"/>
      <c r="L116" s="42"/>
      <c r="M116" s="42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22"/>
      <c r="AB116" s="17"/>
      <c r="AC116" s="17"/>
      <c r="AD116" s="9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1"/>
      <c r="B117" s="37"/>
      <c r="C117" s="9"/>
      <c r="D117" s="9"/>
      <c r="E117" s="9"/>
      <c r="F117" s="39"/>
      <c r="G117" s="41"/>
      <c r="H117" s="41"/>
      <c r="I117" s="40"/>
      <c r="J117" s="40"/>
      <c r="K117" s="39"/>
      <c r="L117" s="42"/>
      <c r="M117" s="42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22"/>
      <c r="AB117" s="17"/>
      <c r="AC117" s="17"/>
      <c r="AD117" s="9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1"/>
      <c r="B118" s="37"/>
      <c r="C118" s="9"/>
      <c r="D118" s="9"/>
      <c r="E118" s="9"/>
      <c r="F118" s="39"/>
      <c r="G118" s="41"/>
      <c r="H118" s="41"/>
      <c r="I118" s="40"/>
      <c r="J118" s="39"/>
      <c r="K118" s="39"/>
      <c r="L118" s="42"/>
      <c r="M118" s="42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22"/>
      <c r="AB118" s="17"/>
      <c r="AC118" s="17"/>
      <c r="AD118" s="9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1"/>
      <c r="B119" s="37"/>
      <c r="C119" s="9"/>
      <c r="D119" s="9"/>
      <c r="E119" s="9"/>
      <c r="F119" s="39"/>
      <c r="G119" s="41"/>
      <c r="H119" s="41"/>
      <c r="I119" s="40"/>
      <c r="J119" s="39"/>
      <c r="K119" s="39"/>
      <c r="L119" s="42"/>
      <c r="M119" s="42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22"/>
      <c r="AB119" s="17"/>
      <c r="AC119" s="17"/>
      <c r="AD119" s="9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1"/>
      <c r="B120" s="37"/>
      <c r="C120" s="9"/>
      <c r="D120" s="9"/>
      <c r="E120" s="9"/>
      <c r="F120" s="39"/>
      <c r="G120" s="41"/>
      <c r="H120" s="41"/>
      <c r="I120" s="40"/>
      <c r="J120" s="39"/>
      <c r="K120" s="39"/>
      <c r="L120" s="42"/>
      <c r="M120" s="42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22"/>
      <c r="AB120" s="17"/>
      <c r="AC120" s="17"/>
      <c r="AD120" s="9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1"/>
      <c r="B121" s="37"/>
      <c r="C121" s="9"/>
      <c r="D121" s="9"/>
      <c r="E121" s="9"/>
      <c r="F121" s="39"/>
      <c r="G121" s="41"/>
      <c r="H121" s="41"/>
      <c r="I121" s="40"/>
      <c r="J121" s="39"/>
      <c r="K121" s="39"/>
      <c r="L121" s="42"/>
      <c r="M121" s="42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22"/>
      <c r="AB121" s="17"/>
      <c r="AC121" s="17"/>
      <c r="AD121" s="9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>
      <c r="A122" s="1"/>
      <c r="B122" s="37"/>
      <c r="C122" s="9"/>
      <c r="D122" s="9"/>
      <c r="E122" s="9"/>
      <c r="F122" s="39"/>
      <c r="G122" s="39"/>
      <c r="H122" s="41"/>
      <c r="I122" s="41"/>
      <c r="J122" s="39"/>
      <c r="K122" s="39"/>
      <c r="L122" s="42"/>
      <c r="M122" s="42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22"/>
      <c r="AB122" s="17"/>
      <c r="AC122" s="17"/>
      <c r="AD122" s="9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>
      <c r="A123" s="1"/>
      <c r="B123" s="37"/>
      <c r="C123" s="9"/>
      <c r="D123" s="9"/>
      <c r="E123" s="9"/>
      <c r="F123" s="39"/>
      <c r="G123" s="39"/>
      <c r="H123" s="41"/>
      <c r="I123" s="41"/>
      <c r="J123" s="39"/>
      <c r="K123" s="39"/>
      <c r="L123" s="42"/>
      <c r="M123" s="42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22"/>
      <c r="AB123" s="17"/>
      <c r="AC123" s="17"/>
      <c r="AD123" s="9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>
      <c r="A124" s="1"/>
      <c r="B124" s="37"/>
      <c r="C124" s="9"/>
      <c r="D124" s="9"/>
      <c r="E124" s="9"/>
      <c r="F124" s="39"/>
      <c r="G124" s="39"/>
      <c r="H124" s="39"/>
      <c r="I124" s="39"/>
      <c r="J124" s="39"/>
      <c r="K124" s="39"/>
      <c r="L124" s="42"/>
      <c r="M124" s="42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22"/>
      <c r="AB124" s="17"/>
      <c r="AC124" s="17"/>
      <c r="AD124" s="9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>
      <c r="A125" s="1"/>
      <c r="B125" s="37"/>
      <c r="C125" s="9"/>
      <c r="D125" s="9"/>
      <c r="E125" s="9"/>
      <c r="F125" s="9"/>
      <c r="G125" s="9"/>
      <c r="H125" s="9"/>
      <c r="I125" s="9"/>
      <c r="J125" s="9"/>
      <c r="K125" s="9"/>
      <c r="L125" s="14"/>
      <c r="M125" s="1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22"/>
      <c r="AB125" s="17"/>
      <c r="AC125" s="17"/>
      <c r="AD125" s="9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>
      <c r="A126" s="1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49"/>
      <c r="M126" s="49"/>
      <c r="N126" s="37"/>
      <c r="O126" s="37"/>
      <c r="P126" s="37"/>
      <c r="Q126" s="37"/>
      <c r="R126" s="37"/>
      <c r="S126" s="37"/>
      <c r="T126" s="37"/>
      <c r="U126" s="1"/>
      <c r="V126" s="1"/>
      <c r="W126" s="1"/>
      <c r="X126" s="1"/>
      <c r="Y126" s="1"/>
      <c r="Z126" s="1"/>
      <c r="AA126" s="22"/>
      <c r="AB126" s="17"/>
      <c r="AC126" s="17"/>
      <c r="AD126" s="9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>
      <c r="A127" s="1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49"/>
      <c r="M127" s="49"/>
      <c r="N127" s="37"/>
      <c r="O127" s="37"/>
      <c r="P127" s="37"/>
      <c r="Q127" s="37"/>
      <c r="R127" s="37"/>
      <c r="S127" s="37"/>
      <c r="T127" s="37"/>
      <c r="U127" s="1"/>
      <c r="V127" s="1"/>
      <c r="W127" s="1"/>
      <c r="X127" s="1"/>
      <c r="Y127" s="1"/>
      <c r="Z127" s="1"/>
      <c r="AA127" s="22"/>
      <c r="AB127" s="17"/>
      <c r="AC127" s="17"/>
      <c r="AD127" s="9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>
      <c r="A128" s="1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49"/>
      <c r="M128" s="49"/>
      <c r="N128" s="37"/>
      <c r="O128" s="37"/>
      <c r="P128" s="37"/>
      <c r="Q128" s="37"/>
      <c r="R128" s="37"/>
      <c r="S128" s="37"/>
      <c r="T128" s="37"/>
      <c r="U128" s="1"/>
      <c r="V128" s="1"/>
      <c r="W128" s="1"/>
      <c r="X128" s="1"/>
      <c r="Y128" s="1"/>
      <c r="Z128" s="1"/>
      <c r="AA128" s="22"/>
      <c r="AB128" s="17"/>
      <c r="AC128" s="17"/>
      <c r="AD128" s="9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>
      <c r="A129" s="1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49"/>
      <c r="M129" s="49"/>
      <c r="N129" s="37"/>
      <c r="O129" s="37"/>
      <c r="P129" s="37"/>
      <c r="Q129" s="37"/>
      <c r="R129" s="37"/>
      <c r="S129" s="37"/>
      <c r="T129" s="37"/>
      <c r="U129" s="1"/>
      <c r="V129" s="1"/>
      <c r="W129" s="1"/>
      <c r="X129" s="1"/>
      <c r="Y129" s="1"/>
      <c r="Z129" s="1"/>
      <c r="AA129" s="22"/>
      <c r="AB129" s="17"/>
      <c r="AC129" s="17"/>
      <c r="AD129" s="9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>
      <c r="A130" s="1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49"/>
      <c r="M130" s="49"/>
      <c r="N130" s="37"/>
      <c r="O130" s="37"/>
      <c r="P130" s="37"/>
      <c r="Q130" s="37"/>
      <c r="R130" s="37"/>
      <c r="S130" s="37"/>
      <c r="T130" s="37"/>
      <c r="U130" s="1"/>
      <c r="V130" s="1"/>
      <c r="W130" s="1"/>
      <c r="X130" s="1"/>
      <c r="Y130" s="1"/>
      <c r="Z130" s="1"/>
      <c r="AA130" s="22"/>
      <c r="AB130" s="17"/>
      <c r="AC130" s="17"/>
      <c r="AD130" s="9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>
      <c r="A131" s="1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49"/>
      <c r="M131" s="49"/>
      <c r="N131" s="37"/>
      <c r="O131" s="37"/>
      <c r="P131" s="37"/>
      <c r="Q131" s="37"/>
      <c r="R131" s="37"/>
      <c r="S131" s="37"/>
      <c r="T131" s="37"/>
      <c r="U131" s="1"/>
      <c r="V131" s="1"/>
      <c r="W131" s="1"/>
      <c r="X131" s="1"/>
      <c r="Y131" s="1"/>
      <c r="Z131" s="1"/>
      <c r="AA131" s="22"/>
      <c r="AB131" s="17"/>
      <c r="AC131" s="17"/>
      <c r="AD131" s="9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>
      <c r="A132" s="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49"/>
      <c r="M132" s="49"/>
      <c r="N132" s="37"/>
      <c r="O132" s="37"/>
      <c r="P132" s="37"/>
      <c r="Q132" s="37"/>
      <c r="R132" s="37"/>
      <c r="S132" s="37"/>
      <c r="T132" s="37"/>
      <c r="U132" s="1"/>
      <c r="V132" s="1"/>
      <c r="W132" s="1"/>
      <c r="X132" s="1"/>
      <c r="Y132" s="1"/>
      <c r="Z132" s="1"/>
      <c r="AA132" s="22"/>
      <c r="AB132" s="17"/>
      <c r="AC132" s="17"/>
      <c r="AD132" s="9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>
      <c r="A133" s="1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49"/>
      <c r="M133" s="49"/>
      <c r="N133" s="37"/>
      <c r="O133" s="37"/>
      <c r="P133" s="37"/>
      <c r="Q133" s="37"/>
      <c r="R133" s="37"/>
      <c r="S133" s="37"/>
      <c r="T133" s="37"/>
      <c r="U133" s="1"/>
      <c r="V133" s="1"/>
      <c r="W133" s="1"/>
      <c r="X133" s="1"/>
      <c r="Y133" s="1"/>
      <c r="Z133" s="1"/>
      <c r="AA133" s="22"/>
      <c r="AB133" s="17"/>
      <c r="AC133" s="17"/>
      <c r="AD133" s="9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>
      <c r="A134" s="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49"/>
      <c r="M134" s="49"/>
      <c r="N134" s="37"/>
      <c r="O134" s="37"/>
      <c r="P134" s="37"/>
      <c r="Q134" s="37"/>
      <c r="R134" s="37"/>
      <c r="S134" s="37"/>
      <c r="T134" s="37"/>
      <c r="U134" s="1"/>
      <c r="V134" s="1"/>
      <c r="W134" s="1"/>
      <c r="X134" s="1"/>
      <c r="Y134" s="1"/>
      <c r="Z134" s="1"/>
      <c r="AA134" s="22"/>
      <c r="AB134" s="17"/>
      <c r="AC134" s="17"/>
      <c r="AD134" s="9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>
      <c r="A135" s="1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49"/>
      <c r="M135" s="49"/>
      <c r="N135" s="37"/>
      <c r="O135" s="37"/>
      <c r="P135" s="37"/>
      <c r="Q135" s="37"/>
      <c r="R135" s="37"/>
      <c r="S135" s="37"/>
      <c r="T135" s="37"/>
      <c r="U135" s="1"/>
      <c r="V135" s="1"/>
      <c r="W135" s="1"/>
      <c r="X135" s="1"/>
      <c r="Y135" s="1"/>
      <c r="Z135" s="1"/>
      <c r="AA135" s="22"/>
      <c r="AB135" s="17"/>
      <c r="AC135" s="17"/>
      <c r="AD135" s="9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>
      <c r="A136" s="1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49"/>
      <c r="M136" s="49"/>
      <c r="N136" s="37"/>
      <c r="O136" s="37"/>
      <c r="P136" s="37"/>
      <c r="Q136" s="37"/>
      <c r="R136" s="37"/>
      <c r="S136" s="37"/>
      <c r="T136" s="37"/>
      <c r="U136" s="1"/>
      <c r="V136" s="1"/>
      <c r="W136" s="1"/>
      <c r="X136" s="1"/>
      <c r="Y136" s="1"/>
      <c r="Z136" s="1"/>
      <c r="AA136" s="22"/>
      <c r="AB136" s="17"/>
      <c r="AC136" s="17"/>
      <c r="AD136" s="9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>
      <c r="A137" s="1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49"/>
      <c r="M137" s="49"/>
      <c r="N137" s="37"/>
      <c r="O137" s="37"/>
      <c r="P137" s="37"/>
      <c r="Q137" s="37"/>
      <c r="R137" s="37"/>
      <c r="S137" s="37"/>
      <c r="T137" s="37"/>
      <c r="U137" s="1"/>
      <c r="V137" s="1"/>
      <c r="W137" s="1"/>
      <c r="X137" s="1"/>
      <c r="Y137" s="1"/>
      <c r="Z137" s="1"/>
      <c r="AA137" s="22"/>
      <c r="AB137" s="17"/>
      <c r="AC137" s="17"/>
      <c r="AD137" s="9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>
      <c r="A138" s="1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49"/>
      <c r="M138" s="49"/>
      <c r="N138" s="37"/>
      <c r="O138" s="37"/>
      <c r="P138" s="37"/>
      <c r="Q138" s="37"/>
      <c r="R138" s="37"/>
      <c r="S138" s="37"/>
      <c r="T138" s="37"/>
      <c r="U138" s="1"/>
      <c r="V138" s="1"/>
      <c r="W138" s="1"/>
      <c r="X138" s="1"/>
      <c r="Y138" s="1"/>
      <c r="Z138" s="1"/>
      <c r="AA138" s="22"/>
      <c r="AB138" s="17"/>
      <c r="AC138" s="17"/>
      <c r="AD138" s="9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>
      <c r="A139" s="1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49"/>
      <c r="M139" s="49"/>
      <c r="N139" s="37"/>
      <c r="O139" s="37"/>
      <c r="P139" s="37"/>
      <c r="Q139" s="37"/>
      <c r="R139" s="37"/>
      <c r="S139" s="37"/>
      <c r="T139" s="37"/>
      <c r="U139" s="1"/>
      <c r="V139" s="1"/>
      <c r="W139" s="1"/>
      <c r="X139" s="1"/>
      <c r="Y139" s="1"/>
      <c r="Z139" s="1"/>
      <c r="AA139" s="22"/>
      <c r="AB139" s="17"/>
      <c r="AC139" s="17"/>
      <c r="AD139" s="9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>
      <c r="A140" s="1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49"/>
      <c r="M140" s="49"/>
      <c r="N140" s="37"/>
      <c r="O140" s="37"/>
      <c r="P140" s="37"/>
      <c r="Q140" s="37"/>
      <c r="R140" s="37"/>
      <c r="S140" s="37"/>
      <c r="T140" s="37"/>
      <c r="U140" s="1"/>
      <c r="V140" s="1"/>
      <c r="W140" s="1"/>
      <c r="X140" s="1"/>
      <c r="Y140" s="1"/>
      <c r="Z140" s="1"/>
      <c r="AA140" s="22"/>
      <c r="AB140" s="17"/>
      <c r="AC140" s="17"/>
      <c r="AD140" s="9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>
      <c r="A141" s="1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49"/>
      <c r="M141" s="49"/>
      <c r="N141" s="37"/>
      <c r="O141" s="37"/>
      <c r="P141" s="37"/>
      <c r="Q141" s="37"/>
      <c r="R141" s="37"/>
      <c r="S141" s="37"/>
      <c r="T141" s="37"/>
      <c r="U141" s="1"/>
      <c r="V141" s="1"/>
      <c r="W141" s="1"/>
      <c r="X141" s="1"/>
      <c r="Y141" s="1"/>
      <c r="Z141" s="1"/>
      <c r="AA141" s="22"/>
      <c r="AB141" s="17"/>
      <c r="AC141" s="17"/>
      <c r="AD141" s="9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>
      <c r="A142" s="1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49"/>
      <c r="M142" s="49"/>
      <c r="N142" s="37"/>
      <c r="O142" s="37"/>
      <c r="P142" s="37"/>
      <c r="Q142" s="37"/>
      <c r="R142" s="37"/>
      <c r="S142" s="37"/>
      <c r="T142" s="37"/>
      <c r="U142" s="1"/>
      <c r="V142" s="1"/>
      <c r="W142" s="1"/>
      <c r="X142" s="1"/>
      <c r="Y142" s="1"/>
      <c r="Z142" s="1"/>
      <c r="AA142" s="22"/>
      <c r="AB142" s="17"/>
      <c r="AC142" s="17"/>
      <c r="AD142" s="9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>
      <c r="A143" s="1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49"/>
      <c r="M143" s="49"/>
      <c r="N143" s="37"/>
      <c r="O143" s="37"/>
      <c r="P143" s="37"/>
      <c r="Q143" s="37"/>
      <c r="R143" s="37"/>
      <c r="S143" s="37"/>
      <c r="T143" s="37"/>
      <c r="U143" s="1"/>
      <c r="V143" s="1"/>
      <c r="W143" s="1"/>
      <c r="X143" s="1"/>
      <c r="Y143" s="1"/>
      <c r="Z143" s="1"/>
      <c r="AA143" s="22"/>
      <c r="AB143" s="17"/>
      <c r="AC143" s="17"/>
      <c r="AD143" s="9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>
      <c r="A144" s="1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49"/>
      <c r="M144" s="49"/>
      <c r="N144" s="37"/>
      <c r="O144" s="37"/>
      <c r="P144" s="37"/>
      <c r="Q144" s="37"/>
      <c r="R144" s="37"/>
      <c r="S144" s="37"/>
      <c r="T144" s="37"/>
      <c r="U144" s="1"/>
      <c r="V144" s="1"/>
      <c r="W144" s="1"/>
      <c r="X144" s="1"/>
      <c r="Y144" s="1"/>
      <c r="Z144" s="1"/>
      <c r="AA144" s="22"/>
      <c r="AB144" s="17"/>
      <c r="AC144" s="17"/>
      <c r="AD144" s="9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>
      <c r="A145" s="1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49"/>
      <c r="M145" s="49"/>
      <c r="N145" s="37"/>
      <c r="O145" s="37"/>
      <c r="P145" s="37"/>
      <c r="Q145" s="37"/>
      <c r="R145" s="37"/>
      <c r="S145" s="37"/>
      <c r="T145" s="37"/>
      <c r="U145" s="1"/>
      <c r="V145" s="1"/>
      <c r="W145" s="1"/>
      <c r="X145" s="1"/>
      <c r="Y145" s="1"/>
      <c r="Z145" s="1"/>
      <c r="AA145" s="22"/>
      <c r="AB145" s="17"/>
      <c r="AC145" s="17"/>
      <c r="AD145" s="9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>
      <c r="A146" s="1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49"/>
      <c r="M146" s="49"/>
      <c r="N146" s="37"/>
      <c r="O146" s="37"/>
      <c r="P146" s="37"/>
      <c r="Q146" s="37"/>
      <c r="R146" s="37"/>
      <c r="S146" s="37"/>
      <c r="T146" s="37"/>
      <c r="U146" s="1"/>
      <c r="V146" s="1"/>
      <c r="W146" s="1"/>
      <c r="X146" s="1"/>
      <c r="Y146" s="1"/>
      <c r="Z146" s="1"/>
      <c r="AA146" s="22"/>
      <c r="AB146" s="17"/>
      <c r="AC146" s="17"/>
      <c r="AD146" s="9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>
      <c r="A147" s="1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49"/>
      <c r="M147" s="49"/>
      <c r="N147" s="37"/>
      <c r="O147" s="37"/>
      <c r="P147" s="37"/>
      <c r="Q147" s="37"/>
      <c r="R147" s="37"/>
      <c r="S147" s="37"/>
      <c r="T147" s="37"/>
      <c r="U147" s="1"/>
      <c r="V147" s="1"/>
      <c r="W147" s="1"/>
      <c r="X147" s="1"/>
      <c r="Y147" s="1"/>
      <c r="Z147" s="1"/>
      <c r="AA147" s="22"/>
      <c r="AB147" s="17"/>
      <c r="AC147" s="17"/>
      <c r="AD147" s="9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>
      <c r="A148" s="1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49"/>
      <c r="M148" s="49"/>
      <c r="N148" s="37"/>
      <c r="O148" s="37"/>
      <c r="P148" s="37"/>
      <c r="Q148" s="37"/>
      <c r="R148" s="37"/>
      <c r="S148" s="37"/>
      <c r="T148" s="37"/>
      <c r="U148" s="1"/>
      <c r="V148" s="1"/>
      <c r="W148" s="1"/>
      <c r="X148" s="1"/>
      <c r="Y148" s="1"/>
      <c r="Z148" s="1"/>
      <c r="AA148" s="22"/>
      <c r="AB148" s="17"/>
      <c r="AC148" s="17"/>
      <c r="AD148" s="9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>
      <c r="A149" s="1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49"/>
      <c r="M149" s="49"/>
      <c r="N149" s="37"/>
      <c r="O149" s="37"/>
      <c r="P149" s="37"/>
      <c r="Q149" s="37"/>
      <c r="R149" s="37"/>
      <c r="S149" s="37"/>
      <c r="T149" s="37"/>
      <c r="U149" s="1"/>
      <c r="V149" s="1"/>
      <c r="W149" s="1"/>
      <c r="X149" s="1"/>
      <c r="Y149" s="1"/>
      <c r="Z149" s="1"/>
      <c r="AA149" s="22"/>
      <c r="AB149" s="17"/>
      <c r="AC149" s="17"/>
      <c r="AD149" s="9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>
      <c r="A150" s="1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49"/>
      <c r="M150" s="49"/>
      <c r="N150" s="37"/>
      <c r="O150" s="37"/>
      <c r="P150" s="37"/>
      <c r="Q150" s="37"/>
      <c r="R150" s="37"/>
      <c r="S150" s="37"/>
      <c r="T150" s="37"/>
      <c r="U150" s="1"/>
      <c r="V150" s="1"/>
      <c r="W150" s="1"/>
      <c r="X150" s="1"/>
      <c r="Y150" s="1"/>
      <c r="Z150" s="1"/>
      <c r="AA150" s="22"/>
      <c r="AB150" s="17"/>
      <c r="AC150" s="17"/>
      <c r="AD150" s="9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>
      <c r="A151" s="1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49"/>
      <c r="M151" s="49"/>
      <c r="N151" s="37"/>
      <c r="O151" s="37"/>
      <c r="P151" s="37"/>
      <c r="Q151" s="37"/>
      <c r="R151" s="37"/>
      <c r="S151" s="37"/>
      <c r="T151" s="37"/>
      <c r="U151" s="1"/>
      <c r="V151" s="1"/>
      <c r="W151" s="1"/>
      <c r="X151" s="1"/>
      <c r="Y151" s="1"/>
      <c r="Z151" s="1"/>
      <c r="AA151" s="22"/>
      <c r="AB151" s="17"/>
      <c r="AC151" s="17"/>
      <c r="AD151" s="9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>
      <c r="A152" s="1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49"/>
      <c r="M152" s="49"/>
      <c r="N152" s="37"/>
      <c r="O152" s="37"/>
      <c r="P152" s="37"/>
      <c r="Q152" s="37"/>
      <c r="R152" s="37"/>
      <c r="S152" s="37"/>
      <c r="T152" s="37"/>
      <c r="U152" s="1"/>
      <c r="V152" s="1"/>
      <c r="W152" s="1"/>
      <c r="X152" s="1"/>
      <c r="Y152" s="1"/>
      <c r="Z152" s="1"/>
      <c r="AA152" s="22"/>
      <c r="AB152" s="17"/>
      <c r="AC152" s="17"/>
      <c r="AD152" s="9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>
      <c r="A153" s="1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49"/>
      <c r="M153" s="49"/>
      <c r="N153" s="37"/>
      <c r="O153" s="37"/>
      <c r="P153" s="37"/>
      <c r="Q153" s="37"/>
      <c r="R153" s="37"/>
      <c r="S153" s="37"/>
      <c r="T153" s="37"/>
      <c r="U153" s="1"/>
      <c r="V153" s="1"/>
      <c r="W153" s="1"/>
      <c r="X153" s="1"/>
      <c r="Y153" s="1"/>
      <c r="Z153" s="1"/>
      <c r="AA153" s="22"/>
      <c r="AB153" s="17"/>
      <c r="AC153" s="17"/>
      <c r="AD153" s="9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>
      <c r="A154" s="1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49"/>
      <c r="M154" s="49"/>
      <c r="N154" s="37"/>
      <c r="O154" s="37"/>
      <c r="P154" s="37"/>
      <c r="Q154" s="37"/>
      <c r="R154" s="37"/>
      <c r="S154" s="37"/>
      <c r="T154" s="37"/>
      <c r="U154" s="1"/>
      <c r="V154" s="1"/>
      <c r="W154" s="1"/>
      <c r="X154" s="1"/>
      <c r="Y154" s="1"/>
      <c r="Z154" s="1"/>
      <c r="AA154" s="22"/>
      <c r="AB154" s="17"/>
      <c r="AC154" s="17"/>
      <c r="AD154" s="9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>
      <c r="A155" s="1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49"/>
      <c r="M155" s="49"/>
      <c r="N155" s="37"/>
      <c r="O155" s="37"/>
      <c r="P155" s="37"/>
      <c r="Q155" s="37"/>
      <c r="R155" s="37"/>
      <c r="S155" s="37"/>
      <c r="T155" s="37"/>
      <c r="U155" s="1"/>
      <c r="V155" s="1"/>
      <c r="W155" s="1"/>
      <c r="X155" s="1"/>
      <c r="Y155" s="1"/>
      <c r="Z155" s="1"/>
      <c r="AA155" s="22"/>
      <c r="AB155" s="17"/>
      <c r="AC155" s="17"/>
      <c r="AD155" s="9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>
      <c r="A156" s="1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49"/>
      <c r="M156" s="49"/>
      <c r="N156" s="37"/>
      <c r="O156" s="37"/>
      <c r="P156" s="37"/>
      <c r="Q156" s="37"/>
      <c r="R156" s="37"/>
      <c r="S156" s="37"/>
      <c r="T156" s="37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>
      <c r="A157" s="1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49"/>
      <c r="M157" s="49"/>
      <c r="N157" s="37"/>
      <c r="O157" s="37"/>
      <c r="P157" s="37"/>
      <c r="Q157" s="37"/>
      <c r="R157" s="37"/>
      <c r="S157" s="37"/>
      <c r="T157" s="37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>
      <c r="A158" s="1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49"/>
      <c r="M158" s="49"/>
      <c r="N158" s="37"/>
      <c r="O158" s="37"/>
      <c r="P158" s="37"/>
      <c r="Q158" s="37"/>
      <c r="R158" s="37"/>
      <c r="S158" s="37"/>
      <c r="T158" s="37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>
      <c r="A159" s="1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49"/>
      <c r="M159" s="49"/>
      <c r="N159" s="37"/>
      <c r="O159" s="37"/>
      <c r="P159" s="37"/>
      <c r="Q159" s="37"/>
      <c r="R159" s="37"/>
      <c r="S159" s="37"/>
      <c r="T159" s="37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>
      <c r="A160" s="1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49"/>
      <c r="M160" s="49"/>
      <c r="N160" s="37"/>
      <c r="O160" s="37"/>
      <c r="P160" s="37"/>
      <c r="Q160" s="37"/>
      <c r="R160" s="37"/>
      <c r="S160" s="37"/>
      <c r="T160" s="37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>
      <c r="A161" s="1"/>
      <c r="B161" s="37"/>
      <c r="C161" s="37"/>
      <c r="D161" s="21"/>
      <c r="E161" s="21"/>
      <c r="F161" s="21"/>
      <c r="G161" s="21"/>
      <c r="H161" s="21"/>
      <c r="I161" s="37"/>
      <c r="J161" s="37"/>
      <c r="K161" s="37"/>
      <c r="L161" s="49"/>
      <c r="M161" s="49"/>
      <c r="N161" s="37"/>
      <c r="O161" s="37"/>
      <c r="P161" s="37"/>
      <c r="Q161" s="37"/>
      <c r="R161" s="37"/>
      <c r="S161" s="37"/>
      <c r="T161" s="37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>
      <c r="A162" s="1"/>
      <c r="B162" s="37"/>
      <c r="C162" s="37"/>
      <c r="D162" s="21"/>
      <c r="E162" s="21"/>
      <c r="F162" s="21"/>
      <c r="G162" s="21"/>
      <c r="H162" s="21"/>
      <c r="I162" s="37"/>
      <c r="J162" s="37"/>
      <c r="K162" s="37"/>
      <c r="L162" s="49"/>
      <c r="M162" s="49"/>
      <c r="N162" s="37"/>
      <c r="O162" s="37"/>
      <c r="P162" s="37"/>
      <c r="Q162" s="37"/>
      <c r="R162" s="37"/>
      <c r="S162" s="37"/>
      <c r="T162" s="37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>
      <c r="A163" s="1"/>
      <c r="B163" s="37"/>
      <c r="C163" s="37"/>
      <c r="D163" s="21"/>
      <c r="E163" s="21"/>
      <c r="F163" s="21"/>
      <c r="G163" s="21"/>
      <c r="H163" s="21"/>
      <c r="I163" s="37"/>
      <c r="J163" s="37"/>
      <c r="K163" s="37"/>
      <c r="L163" s="49"/>
      <c r="M163" s="49"/>
      <c r="N163" s="37"/>
      <c r="O163" s="37"/>
      <c r="P163" s="37"/>
      <c r="Q163" s="37"/>
      <c r="R163" s="37"/>
      <c r="S163" s="37"/>
      <c r="T163" s="37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>
      <c r="A164" s="1"/>
      <c r="B164" s="37"/>
      <c r="C164" s="37"/>
      <c r="D164" s="21"/>
      <c r="E164" s="21"/>
      <c r="F164" s="21"/>
      <c r="G164" s="21"/>
      <c r="H164" s="21"/>
      <c r="I164" s="37"/>
      <c r="J164" s="37"/>
      <c r="K164" s="37"/>
      <c r="L164" s="49"/>
      <c r="M164" s="49"/>
      <c r="N164" s="37"/>
      <c r="O164" s="37"/>
      <c r="P164" s="37"/>
      <c r="Q164" s="37"/>
      <c r="R164" s="37"/>
      <c r="S164" s="37"/>
      <c r="T164" s="37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>
      <c r="A165" s="1"/>
      <c r="B165" s="37"/>
      <c r="C165" s="37"/>
      <c r="D165" s="21"/>
      <c r="E165" s="21"/>
      <c r="F165" s="21"/>
      <c r="G165" s="21"/>
      <c r="H165" s="21"/>
      <c r="I165" s="37"/>
      <c r="J165" s="37"/>
      <c r="K165" s="37"/>
      <c r="L165" s="49"/>
      <c r="M165" s="49"/>
      <c r="N165" s="37"/>
      <c r="O165" s="37"/>
      <c r="P165" s="37"/>
      <c r="Q165" s="37"/>
      <c r="R165" s="37"/>
      <c r="S165" s="37"/>
      <c r="T165" s="37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>
      <c r="A166" s="1"/>
      <c r="B166" s="37"/>
      <c r="C166" s="37"/>
      <c r="D166" s="21"/>
      <c r="E166" s="21"/>
      <c r="F166" s="21"/>
      <c r="G166" s="21"/>
      <c r="H166" s="21"/>
      <c r="I166" s="37"/>
      <c r="J166" s="37"/>
      <c r="K166" s="37"/>
      <c r="L166" s="49"/>
      <c r="M166" s="49"/>
      <c r="N166" s="37"/>
      <c r="O166" s="37"/>
      <c r="P166" s="37"/>
      <c r="Q166" s="37"/>
      <c r="R166" s="37"/>
      <c r="S166" s="37"/>
      <c r="T166" s="37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>
      <c r="A167" s="1"/>
      <c r="B167" s="37"/>
      <c r="C167" s="37"/>
      <c r="D167" s="21"/>
      <c r="E167" s="21"/>
      <c r="F167" s="21"/>
      <c r="G167" s="21"/>
      <c r="H167" s="21"/>
      <c r="I167" s="37"/>
      <c r="J167" s="37"/>
      <c r="K167" s="37"/>
      <c r="L167" s="49"/>
      <c r="M167" s="49"/>
      <c r="N167" s="37"/>
      <c r="O167" s="37"/>
      <c r="P167" s="37"/>
      <c r="Q167" s="37"/>
      <c r="R167" s="37"/>
      <c r="S167" s="37"/>
      <c r="T167" s="37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>
      <c r="A168" s="1"/>
      <c r="B168" s="37"/>
      <c r="C168" s="37"/>
      <c r="D168" s="21"/>
      <c r="E168" s="21"/>
      <c r="F168" s="21"/>
      <c r="G168" s="21"/>
      <c r="H168" s="21"/>
      <c r="I168" s="37"/>
      <c r="J168" s="37"/>
      <c r="K168" s="37"/>
      <c r="L168" s="49"/>
      <c r="M168" s="49"/>
      <c r="N168" s="37"/>
      <c r="O168" s="37"/>
      <c r="P168" s="37"/>
      <c r="Q168" s="37"/>
      <c r="R168" s="37"/>
      <c r="S168" s="37"/>
      <c r="T168" s="3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>
      <c r="A169" s="1"/>
      <c r="B169" s="37"/>
      <c r="C169" s="37"/>
      <c r="D169" s="21"/>
      <c r="E169" s="21"/>
      <c r="F169" s="21"/>
      <c r="G169" s="21"/>
      <c r="H169" s="21"/>
      <c r="I169" s="37"/>
      <c r="J169" s="37"/>
      <c r="K169" s="37"/>
      <c r="L169" s="49"/>
      <c r="M169" s="49"/>
      <c r="N169" s="37"/>
      <c r="O169" s="37"/>
      <c r="P169" s="37"/>
      <c r="Q169" s="37"/>
      <c r="R169" s="37"/>
      <c r="S169" s="37"/>
      <c r="T169" s="37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>
      <c r="A170" s="1"/>
      <c r="B170" s="37"/>
      <c r="C170" s="37"/>
      <c r="D170" s="21"/>
      <c r="E170" s="21"/>
      <c r="F170" s="21"/>
      <c r="G170" s="21"/>
      <c r="H170" s="21"/>
      <c r="I170" s="37"/>
      <c r="J170" s="37"/>
      <c r="K170" s="37"/>
      <c r="L170" s="49"/>
      <c r="M170" s="49"/>
      <c r="N170" s="37"/>
      <c r="O170" s="37"/>
      <c r="P170" s="37"/>
      <c r="Q170" s="37"/>
      <c r="R170" s="37"/>
      <c r="S170" s="37"/>
      <c r="T170" s="37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>
      <c r="A171" s="1"/>
      <c r="B171" s="37"/>
      <c r="C171" s="37"/>
      <c r="D171" s="21"/>
      <c r="E171" s="21"/>
      <c r="F171" s="21"/>
      <c r="G171" s="21"/>
      <c r="H171" s="21"/>
      <c r="I171" s="37"/>
      <c r="J171" s="37"/>
      <c r="K171" s="37"/>
      <c r="L171" s="49"/>
      <c r="M171" s="49"/>
      <c r="N171" s="37"/>
      <c r="O171" s="37"/>
      <c r="P171" s="37"/>
      <c r="Q171" s="37"/>
      <c r="R171" s="37"/>
      <c r="S171" s="37"/>
      <c r="T171" s="37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>
      <c r="A172" s="1"/>
      <c r="B172" s="37"/>
      <c r="C172" s="37"/>
      <c r="D172" s="21"/>
      <c r="E172" s="21"/>
      <c r="F172" s="21"/>
      <c r="G172" s="21"/>
      <c r="H172" s="21"/>
      <c r="I172" s="37"/>
      <c r="J172" s="37"/>
      <c r="K172" s="37"/>
      <c r="L172" s="49"/>
      <c r="M172" s="49"/>
      <c r="N172" s="37"/>
      <c r="O172" s="37"/>
      <c r="P172" s="37"/>
      <c r="Q172" s="37"/>
      <c r="R172" s="37"/>
      <c r="S172" s="37"/>
      <c r="T172" s="37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>
      <c r="A173" s="1"/>
      <c r="B173" s="37"/>
      <c r="C173" s="37"/>
      <c r="D173" s="21"/>
      <c r="E173" s="21"/>
      <c r="F173" s="21"/>
      <c r="G173" s="21"/>
      <c r="H173" s="21"/>
      <c r="I173" s="37"/>
      <c r="J173" s="37"/>
      <c r="K173" s="37"/>
      <c r="L173" s="49"/>
      <c r="M173" s="49"/>
      <c r="N173" s="37"/>
      <c r="O173" s="37"/>
      <c r="P173" s="37"/>
      <c r="Q173" s="37"/>
      <c r="R173" s="37"/>
      <c r="S173" s="37"/>
      <c r="T173" s="37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>
      <c r="A174" s="1"/>
      <c r="B174" s="37"/>
      <c r="C174" s="37"/>
      <c r="D174" s="21"/>
      <c r="E174" s="21"/>
      <c r="F174" s="21"/>
      <c r="G174" s="21"/>
      <c r="H174" s="21"/>
      <c r="I174" s="37"/>
      <c r="J174" s="37"/>
      <c r="K174" s="37"/>
      <c r="L174" s="49"/>
      <c r="M174" s="49"/>
      <c r="N174" s="37"/>
      <c r="O174" s="37"/>
      <c r="P174" s="37"/>
      <c r="Q174" s="37"/>
      <c r="R174" s="37"/>
      <c r="S174" s="37"/>
      <c r="T174" s="37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>
      <c r="A175" s="1"/>
      <c r="B175" s="37"/>
      <c r="C175" s="37"/>
      <c r="D175" s="21"/>
      <c r="E175" s="21"/>
      <c r="F175" s="21"/>
      <c r="G175" s="21"/>
      <c r="H175" s="21"/>
      <c r="I175" s="37"/>
      <c r="J175" s="37"/>
      <c r="K175" s="37"/>
      <c r="L175" s="49"/>
      <c r="M175" s="49"/>
      <c r="N175" s="37"/>
      <c r="O175" s="37"/>
      <c r="P175" s="37"/>
      <c r="Q175" s="37"/>
      <c r="R175" s="37"/>
      <c r="S175" s="37"/>
      <c r="T175" s="37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>
      <c r="A176" s="1"/>
      <c r="B176" s="37"/>
      <c r="C176" s="37"/>
      <c r="D176" s="21"/>
      <c r="E176" s="21"/>
      <c r="F176" s="21"/>
      <c r="G176" s="21"/>
      <c r="H176" s="21"/>
      <c r="I176" s="37"/>
      <c r="J176" s="37"/>
      <c r="K176" s="37"/>
      <c r="L176" s="49"/>
      <c r="M176" s="49"/>
      <c r="N176" s="37"/>
      <c r="O176" s="37"/>
      <c r="P176" s="37"/>
      <c r="Q176" s="37"/>
      <c r="R176" s="37"/>
      <c r="S176" s="37"/>
      <c r="T176" s="37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>
      <c r="A177" s="1"/>
      <c r="B177" s="37"/>
      <c r="C177" s="37"/>
      <c r="D177" s="21"/>
      <c r="E177" s="21"/>
      <c r="F177" s="21"/>
      <c r="G177" s="21"/>
      <c r="H177" s="21"/>
      <c r="I177" s="37"/>
      <c r="J177" s="37"/>
      <c r="K177" s="37"/>
      <c r="L177" s="49"/>
      <c r="M177" s="49"/>
      <c r="N177" s="37"/>
      <c r="O177" s="37"/>
      <c r="P177" s="37"/>
      <c r="Q177" s="37"/>
      <c r="R177" s="37"/>
      <c r="S177" s="37"/>
      <c r="T177" s="37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>
      <c r="A178" s="1"/>
      <c r="B178" s="37"/>
      <c r="C178" s="37"/>
      <c r="D178" s="21"/>
      <c r="E178" s="21"/>
      <c r="F178" s="21"/>
      <c r="G178" s="21"/>
      <c r="H178" s="21"/>
      <c r="I178" s="37"/>
      <c r="J178" s="37"/>
      <c r="K178" s="37"/>
      <c r="L178" s="49"/>
      <c r="M178" s="49"/>
      <c r="N178" s="37"/>
      <c r="O178" s="37"/>
      <c r="P178" s="37"/>
      <c r="Q178" s="37"/>
      <c r="R178" s="37"/>
      <c r="S178" s="37"/>
      <c r="T178" s="37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>
      <c r="A179" s="1"/>
      <c r="B179" s="37"/>
      <c r="C179" s="37"/>
      <c r="D179" s="21"/>
      <c r="E179" s="21"/>
      <c r="F179" s="21"/>
      <c r="G179" s="21"/>
      <c r="H179" s="21"/>
      <c r="I179" s="37"/>
      <c r="J179" s="37"/>
      <c r="K179" s="37"/>
      <c r="L179" s="49"/>
      <c r="M179" s="49"/>
      <c r="N179" s="37"/>
      <c r="O179" s="37"/>
      <c r="P179" s="37"/>
      <c r="Q179" s="37"/>
      <c r="R179" s="37"/>
      <c r="S179" s="37"/>
      <c r="T179" s="37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>
      <c r="A180" s="1"/>
      <c r="B180" s="37"/>
      <c r="C180" s="37"/>
      <c r="D180" s="21"/>
      <c r="E180" s="21"/>
      <c r="F180" s="21"/>
      <c r="G180" s="21"/>
      <c r="H180" s="21"/>
      <c r="I180" s="37"/>
      <c r="J180" s="37"/>
      <c r="K180" s="37"/>
      <c r="L180" s="49"/>
      <c r="M180" s="49"/>
      <c r="N180" s="37"/>
      <c r="O180" s="37"/>
      <c r="P180" s="37"/>
      <c r="Q180" s="37"/>
      <c r="R180" s="37"/>
      <c r="S180" s="37"/>
      <c r="T180" s="37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>
      <c r="A181" s="1"/>
      <c r="B181" s="37"/>
      <c r="C181" s="37"/>
      <c r="D181" s="21"/>
      <c r="E181" s="21"/>
      <c r="F181" s="21"/>
      <c r="G181" s="21"/>
      <c r="H181" s="21"/>
      <c r="I181" s="37"/>
      <c r="J181" s="37"/>
      <c r="K181" s="37"/>
      <c r="L181" s="49"/>
      <c r="M181" s="49"/>
      <c r="N181" s="37"/>
      <c r="O181" s="37"/>
      <c r="P181" s="37"/>
      <c r="Q181" s="37"/>
      <c r="R181" s="37"/>
      <c r="S181" s="37"/>
      <c r="T181" s="37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>
      <c r="A182" s="1"/>
      <c r="B182" s="37"/>
      <c r="C182" s="37"/>
      <c r="D182" s="21"/>
      <c r="E182" s="21"/>
      <c r="F182" s="21"/>
      <c r="G182" s="21"/>
      <c r="H182" s="21"/>
      <c r="I182" s="37"/>
      <c r="J182" s="37"/>
      <c r="K182" s="37"/>
      <c r="L182" s="49"/>
      <c r="M182" s="49"/>
      <c r="N182" s="37"/>
      <c r="O182" s="37"/>
      <c r="P182" s="37"/>
      <c r="Q182" s="37"/>
      <c r="R182" s="37"/>
      <c r="S182" s="37"/>
      <c r="T182" s="37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>
      <c r="A183" s="1"/>
      <c r="B183" s="37"/>
      <c r="C183" s="37"/>
      <c r="D183" s="21"/>
      <c r="E183" s="21"/>
      <c r="F183" s="21"/>
      <c r="G183" s="21"/>
      <c r="H183" s="21"/>
      <c r="I183" s="37"/>
      <c r="J183" s="37"/>
      <c r="K183" s="37"/>
      <c r="L183" s="49"/>
      <c r="M183" s="49"/>
      <c r="N183" s="37"/>
      <c r="O183" s="37"/>
      <c r="P183" s="37"/>
      <c r="Q183" s="37"/>
      <c r="R183" s="37"/>
      <c r="S183" s="37"/>
      <c r="T183" s="37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>
      <c r="A184" s="1"/>
      <c r="B184" s="37"/>
      <c r="C184" s="37"/>
      <c r="D184" s="21"/>
      <c r="E184" s="21"/>
      <c r="F184" s="21"/>
      <c r="G184" s="21"/>
      <c r="H184" s="21"/>
      <c r="I184" s="37"/>
      <c r="J184" s="37"/>
      <c r="K184" s="37"/>
      <c r="L184" s="49"/>
      <c r="M184" s="49"/>
      <c r="N184" s="37"/>
      <c r="O184" s="37"/>
      <c r="P184" s="37"/>
      <c r="Q184" s="37"/>
      <c r="R184" s="37"/>
      <c r="S184" s="37"/>
      <c r="T184" s="37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>
      <c r="A185" s="1"/>
      <c r="B185" s="37"/>
      <c r="C185" s="37"/>
      <c r="D185" s="21"/>
      <c r="E185" s="21"/>
      <c r="F185" s="21"/>
      <c r="G185" s="21"/>
      <c r="H185" s="21"/>
      <c r="I185" s="37"/>
      <c r="J185" s="37"/>
      <c r="K185" s="37"/>
      <c r="L185" s="49"/>
      <c r="M185" s="49"/>
      <c r="N185" s="37"/>
      <c r="O185" s="37"/>
      <c r="P185" s="37"/>
      <c r="Q185" s="37"/>
      <c r="R185" s="37"/>
      <c r="S185" s="37"/>
      <c r="T185" s="37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>
      <c r="A186" s="1"/>
      <c r="B186" s="37"/>
      <c r="C186" s="37"/>
      <c r="D186" s="21"/>
      <c r="E186" s="21"/>
      <c r="F186" s="21"/>
      <c r="G186" s="21"/>
      <c r="H186" s="21"/>
      <c r="I186" s="37"/>
      <c r="J186" s="37"/>
      <c r="K186" s="37"/>
      <c r="L186" s="49"/>
      <c r="M186" s="49"/>
      <c r="N186" s="37"/>
      <c r="O186" s="37"/>
      <c r="P186" s="37"/>
      <c r="Q186" s="37"/>
      <c r="R186" s="37"/>
      <c r="S186" s="37"/>
      <c r="T186" s="37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>
      <c r="A187" s="1"/>
      <c r="B187" s="37"/>
      <c r="C187" s="37"/>
      <c r="D187" s="21"/>
      <c r="E187" s="21"/>
      <c r="F187" s="21"/>
      <c r="G187" s="21"/>
      <c r="H187" s="21"/>
      <c r="I187" s="37"/>
      <c r="J187" s="37"/>
      <c r="K187" s="37"/>
      <c r="L187" s="49"/>
      <c r="M187" s="49"/>
      <c r="N187" s="37"/>
      <c r="O187" s="37"/>
      <c r="P187" s="37"/>
      <c r="Q187" s="37"/>
      <c r="R187" s="37"/>
      <c r="S187" s="37"/>
      <c r="T187" s="37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>
      <c r="A188" s="1"/>
      <c r="B188" s="37"/>
      <c r="C188" s="37"/>
      <c r="D188" s="21"/>
      <c r="E188" s="21"/>
      <c r="F188" s="21"/>
      <c r="G188" s="21"/>
      <c r="H188" s="21"/>
      <c r="I188" s="37"/>
      <c r="J188" s="37"/>
      <c r="K188" s="37"/>
      <c r="L188" s="49"/>
      <c r="M188" s="49"/>
      <c r="N188" s="37"/>
      <c r="O188" s="37"/>
      <c r="P188" s="37"/>
      <c r="Q188" s="37"/>
      <c r="R188" s="37"/>
      <c r="S188" s="37"/>
      <c r="T188" s="37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>
      <c r="A189" s="1"/>
      <c r="B189" s="37"/>
      <c r="C189" s="37"/>
      <c r="D189" s="21"/>
      <c r="E189" s="21"/>
      <c r="F189" s="21"/>
      <c r="G189" s="21"/>
      <c r="H189" s="21"/>
      <c r="I189" s="37"/>
      <c r="J189" s="37"/>
      <c r="K189" s="37"/>
      <c r="L189" s="49"/>
      <c r="M189" s="49"/>
      <c r="N189" s="37"/>
      <c r="O189" s="37"/>
      <c r="P189" s="37"/>
      <c r="Q189" s="37"/>
      <c r="R189" s="37"/>
      <c r="S189" s="37"/>
      <c r="T189" s="37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>
      <c r="A190" s="1"/>
      <c r="B190" s="37"/>
      <c r="C190" s="37"/>
      <c r="D190" s="21"/>
      <c r="E190" s="21"/>
      <c r="F190" s="21"/>
      <c r="G190" s="21"/>
      <c r="H190" s="21"/>
      <c r="I190" s="37"/>
      <c r="J190" s="37"/>
      <c r="K190" s="37"/>
      <c r="L190" s="49"/>
      <c r="M190" s="49"/>
      <c r="N190" s="37"/>
      <c r="O190" s="37"/>
      <c r="P190" s="37"/>
      <c r="Q190" s="37"/>
      <c r="R190" s="37"/>
      <c r="S190" s="37"/>
      <c r="T190" s="37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>
      <c r="A191" s="1"/>
      <c r="B191" s="37"/>
      <c r="C191" s="37"/>
      <c r="D191" s="21"/>
      <c r="E191" s="21"/>
      <c r="F191" s="21"/>
      <c r="G191" s="21"/>
      <c r="H191" s="21"/>
      <c r="I191" s="37"/>
      <c r="J191" s="37"/>
      <c r="K191" s="37"/>
      <c r="L191" s="49"/>
      <c r="M191" s="49"/>
      <c r="N191" s="37"/>
      <c r="O191" s="37"/>
      <c r="P191" s="37"/>
      <c r="Q191" s="37"/>
      <c r="R191" s="37"/>
      <c r="S191" s="37"/>
      <c r="T191" s="37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>
      <c r="A192" s="1"/>
      <c r="B192" s="37"/>
      <c r="C192" s="37"/>
      <c r="D192" s="21"/>
      <c r="E192" s="21"/>
      <c r="F192" s="21"/>
      <c r="G192" s="21"/>
      <c r="H192" s="21"/>
      <c r="I192" s="37"/>
      <c r="J192" s="37"/>
      <c r="K192" s="37"/>
      <c r="L192" s="49"/>
      <c r="M192" s="49"/>
      <c r="N192" s="37"/>
      <c r="O192" s="37"/>
      <c r="P192" s="37"/>
      <c r="Q192" s="37"/>
      <c r="R192" s="37"/>
      <c r="S192" s="37"/>
      <c r="T192" s="37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>
      <c r="A193" s="1"/>
      <c r="B193" s="37"/>
      <c r="C193" s="37"/>
      <c r="D193" s="21"/>
      <c r="E193" s="21"/>
      <c r="F193" s="21"/>
      <c r="G193" s="21"/>
      <c r="H193" s="21"/>
      <c r="I193" s="37"/>
      <c r="J193" s="37"/>
      <c r="K193" s="37"/>
      <c r="L193" s="49"/>
      <c r="M193" s="49"/>
      <c r="N193" s="37"/>
      <c r="O193" s="37"/>
      <c r="P193" s="37"/>
      <c r="Q193" s="37"/>
      <c r="R193" s="37"/>
      <c r="S193" s="37"/>
      <c r="T193" s="37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>
      <c r="A194" s="1"/>
      <c r="B194" s="37"/>
      <c r="C194" s="37"/>
      <c r="D194" s="21"/>
      <c r="E194" s="21"/>
      <c r="F194" s="21"/>
      <c r="G194" s="21"/>
      <c r="H194" s="21"/>
      <c r="I194" s="37"/>
      <c r="J194" s="37"/>
      <c r="K194" s="37"/>
      <c r="L194" s="49"/>
      <c r="M194" s="49"/>
      <c r="N194" s="37"/>
      <c r="O194" s="37"/>
      <c r="P194" s="37"/>
      <c r="Q194" s="37"/>
      <c r="R194" s="37"/>
      <c r="S194" s="37"/>
      <c r="T194" s="37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>
      <c r="A195" s="1"/>
      <c r="B195" s="37"/>
      <c r="C195" s="37"/>
      <c r="D195" s="21"/>
      <c r="E195" s="21"/>
      <c r="F195" s="21"/>
      <c r="G195" s="21"/>
      <c r="H195" s="21"/>
      <c r="I195" s="37"/>
      <c r="J195" s="37"/>
      <c r="K195" s="37"/>
      <c r="L195" s="49"/>
      <c r="M195" s="49"/>
      <c r="N195" s="37"/>
      <c r="O195" s="37"/>
      <c r="P195" s="37"/>
      <c r="Q195" s="37"/>
      <c r="R195" s="37"/>
      <c r="S195" s="37"/>
      <c r="T195" s="37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>
      <c r="A196" s="1"/>
      <c r="B196" s="37"/>
      <c r="C196" s="37"/>
      <c r="D196" s="21"/>
      <c r="E196" s="21"/>
      <c r="F196" s="21"/>
      <c r="G196" s="21"/>
      <c r="H196" s="21"/>
      <c r="I196" s="37"/>
      <c r="J196" s="37"/>
      <c r="K196" s="37"/>
      <c r="L196" s="49"/>
      <c r="M196" s="49"/>
      <c r="N196" s="37"/>
      <c r="O196" s="37"/>
      <c r="P196" s="37"/>
      <c r="Q196" s="37"/>
      <c r="R196" s="37"/>
      <c r="S196" s="37"/>
      <c r="T196" s="37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>
      <c r="A197" s="1"/>
      <c r="B197" s="37"/>
      <c r="C197" s="37"/>
      <c r="D197" s="21"/>
      <c r="E197" s="21"/>
      <c r="F197" s="21"/>
      <c r="G197" s="21"/>
      <c r="H197" s="21"/>
      <c r="I197" s="37"/>
      <c r="J197" s="37"/>
      <c r="K197" s="37"/>
      <c r="L197" s="49"/>
      <c r="M197" s="49"/>
      <c r="N197" s="37"/>
      <c r="O197" s="37"/>
      <c r="P197" s="37"/>
      <c r="Q197" s="37"/>
      <c r="R197" s="37"/>
      <c r="S197" s="37"/>
      <c r="T197" s="37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>
      <c r="A198" s="1"/>
      <c r="B198" s="37"/>
      <c r="C198" s="37"/>
      <c r="D198" s="21"/>
      <c r="E198" s="21"/>
      <c r="F198" s="21"/>
      <c r="G198" s="21"/>
      <c r="H198" s="21"/>
      <c r="I198" s="37"/>
      <c r="J198" s="37"/>
      <c r="K198" s="37"/>
      <c r="L198" s="49"/>
      <c r="M198" s="49"/>
      <c r="N198" s="37"/>
      <c r="O198" s="37"/>
      <c r="P198" s="37"/>
      <c r="Q198" s="37"/>
      <c r="R198" s="37"/>
      <c r="S198" s="37"/>
      <c r="T198" s="37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>
      <c r="A199" s="1"/>
      <c r="B199" s="37"/>
      <c r="C199" s="37"/>
      <c r="D199" s="21"/>
      <c r="E199" s="21"/>
      <c r="F199" s="21"/>
      <c r="G199" s="21"/>
      <c r="H199" s="21"/>
      <c r="I199" s="37"/>
      <c r="J199" s="37"/>
      <c r="K199" s="37"/>
      <c r="L199" s="49"/>
      <c r="M199" s="49"/>
      <c r="N199" s="37"/>
      <c r="O199" s="37"/>
      <c r="P199" s="37"/>
      <c r="Q199" s="37"/>
      <c r="R199" s="37"/>
      <c r="S199" s="37"/>
      <c r="T199" s="37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>
      <c r="A200" s="1"/>
      <c r="B200" s="37"/>
      <c r="C200" s="37"/>
      <c r="D200" s="21"/>
      <c r="E200" s="21"/>
      <c r="F200" s="21"/>
      <c r="G200" s="21"/>
      <c r="H200" s="21"/>
      <c r="I200" s="37"/>
      <c r="J200" s="37"/>
      <c r="K200" s="37"/>
      <c r="L200" s="49"/>
      <c r="M200" s="49"/>
      <c r="N200" s="37"/>
      <c r="O200" s="37"/>
      <c r="P200" s="37"/>
      <c r="Q200" s="37"/>
      <c r="R200" s="37"/>
      <c r="S200" s="37"/>
      <c r="T200" s="37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>
      <c r="A201" s="1"/>
      <c r="B201" s="37"/>
      <c r="C201" s="37"/>
      <c r="D201" s="21"/>
      <c r="E201" s="21"/>
      <c r="F201" s="21"/>
      <c r="G201" s="21"/>
      <c r="H201" s="21"/>
      <c r="I201" s="37"/>
      <c r="J201" s="37"/>
      <c r="K201" s="37"/>
      <c r="L201" s="49"/>
      <c r="M201" s="49"/>
      <c r="N201" s="37"/>
      <c r="O201" s="37"/>
      <c r="P201" s="37"/>
      <c r="Q201" s="37"/>
      <c r="R201" s="37"/>
      <c r="S201" s="37"/>
      <c r="T201" s="37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>
      <c r="A202" s="1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49"/>
      <c r="M202" s="49"/>
      <c r="N202" s="37"/>
      <c r="O202" s="37"/>
      <c r="P202" s="37"/>
      <c r="Q202" s="37"/>
      <c r="R202" s="37"/>
      <c r="S202" s="37"/>
      <c r="T202" s="37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>
      <c r="A203" s="1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49"/>
      <c r="M203" s="49"/>
      <c r="N203" s="37"/>
      <c r="O203" s="37"/>
      <c r="P203" s="37"/>
      <c r="Q203" s="37"/>
      <c r="R203" s="37"/>
      <c r="S203" s="37"/>
      <c r="T203" s="37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>
      <c r="A204" s="1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49"/>
      <c r="M204" s="49"/>
      <c r="N204" s="37"/>
      <c r="O204" s="37"/>
      <c r="P204" s="37"/>
      <c r="Q204" s="37"/>
      <c r="R204" s="37"/>
      <c r="S204" s="37"/>
      <c r="T204" s="37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>
      <c r="A205" s="1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49"/>
      <c r="M205" s="49"/>
      <c r="N205" s="37"/>
      <c r="O205" s="37"/>
      <c r="P205" s="37"/>
      <c r="Q205" s="37"/>
      <c r="R205" s="37"/>
      <c r="S205" s="37"/>
      <c r="T205" s="37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>
      <c r="A206" s="1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49"/>
      <c r="M206" s="49"/>
      <c r="N206" s="37"/>
      <c r="O206" s="37"/>
      <c r="P206" s="37"/>
      <c r="Q206" s="37"/>
      <c r="R206" s="37"/>
      <c r="S206" s="37"/>
      <c r="T206" s="37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>
      <c r="A207" s="1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49"/>
      <c r="M207" s="49"/>
      <c r="N207" s="37"/>
      <c r="O207" s="37"/>
      <c r="P207" s="37"/>
      <c r="Q207" s="37"/>
      <c r="R207" s="37"/>
      <c r="S207" s="37"/>
      <c r="T207" s="37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>
      <c r="A208" s="1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49"/>
      <c r="M208" s="49"/>
      <c r="N208" s="37"/>
      <c r="O208" s="37"/>
      <c r="P208" s="37"/>
      <c r="Q208" s="37"/>
      <c r="R208" s="37"/>
      <c r="S208" s="37"/>
      <c r="T208" s="37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>
      <c r="A209" s="1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49"/>
      <c r="M209" s="49"/>
      <c r="N209" s="37"/>
      <c r="O209" s="37"/>
      <c r="P209" s="37"/>
      <c r="Q209" s="37"/>
      <c r="R209" s="37"/>
      <c r="S209" s="37"/>
      <c r="T209" s="37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>
      <c r="A210" s="1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49"/>
      <c r="M210" s="49"/>
      <c r="N210" s="37"/>
      <c r="O210" s="37"/>
      <c r="P210" s="37"/>
      <c r="Q210" s="37"/>
      <c r="R210" s="37"/>
      <c r="S210" s="37"/>
      <c r="T210" s="37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>
      <c r="A211" s="1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49"/>
      <c r="M211" s="49"/>
      <c r="N211" s="37"/>
      <c r="O211" s="37"/>
      <c r="P211" s="37"/>
      <c r="Q211" s="37"/>
      <c r="R211" s="37"/>
      <c r="S211" s="37"/>
      <c r="T211" s="37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>
      <c r="A212" s="1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49"/>
      <c r="M212" s="49"/>
      <c r="N212" s="37"/>
      <c r="O212" s="37"/>
      <c r="P212" s="37"/>
      <c r="Q212" s="37"/>
      <c r="R212" s="37"/>
      <c r="S212" s="37"/>
      <c r="T212" s="37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>
      <c r="A213" s="1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49"/>
      <c r="M213" s="49"/>
      <c r="N213" s="37"/>
      <c r="O213" s="37"/>
      <c r="P213" s="37"/>
      <c r="Q213" s="37"/>
      <c r="R213" s="37"/>
      <c r="S213" s="37"/>
      <c r="T213" s="37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>
      <c r="A214" s="1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49"/>
      <c r="M214" s="49"/>
      <c r="N214" s="37"/>
      <c r="O214" s="37"/>
      <c r="P214" s="37"/>
      <c r="Q214" s="37"/>
      <c r="R214" s="37"/>
      <c r="S214" s="37"/>
      <c r="T214" s="37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>
      <c r="A215" s="1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49"/>
      <c r="M215" s="49"/>
      <c r="N215" s="37"/>
      <c r="O215" s="37"/>
      <c r="P215" s="37"/>
      <c r="Q215" s="37"/>
      <c r="R215" s="37"/>
      <c r="S215" s="37"/>
      <c r="T215" s="37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>
      <c r="A216" s="1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49"/>
      <c r="M216" s="49"/>
      <c r="N216" s="37"/>
      <c r="O216" s="37"/>
      <c r="P216" s="37"/>
      <c r="Q216" s="37"/>
      <c r="R216" s="37"/>
      <c r="S216" s="37"/>
      <c r="T216" s="37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>
      <c r="A217" s="1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49"/>
      <c r="M217" s="49"/>
      <c r="N217" s="37"/>
      <c r="O217" s="37"/>
      <c r="P217" s="37"/>
      <c r="Q217" s="37"/>
      <c r="R217" s="37"/>
      <c r="S217" s="37"/>
      <c r="T217" s="37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>
      <c r="A218" s="1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49"/>
      <c r="M218" s="49"/>
      <c r="N218" s="37"/>
      <c r="O218" s="37"/>
      <c r="P218" s="37"/>
      <c r="Q218" s="37"/>
      <c r="R218" s="37"/>
      <c r="S218" s="37"/>
      <c r="T218" s="37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>
      <c r="A219" s="1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49"/>
      <c r="M219" s="49"/>
      <c r="N219" s="37"/>
      <c r="O219" s="37"/>
      <c r="P219" s="37"/>
      <c r="Q219" s="37"/>
      <c r="R219" s="37"/>
      <c r="S219" s="37"/>
      <c r="T219" s="37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>
      <c r="A220" s="1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49"/>
      <c r="M220" s="49"/>
      <c r="N220" s="37"/>
      <c r="O220" s="37"/>
      <c r="P220" s="37"/>
      <c r="Q220" s="37"/>
      <c r="R220" s="37"/>
      <c r="S220" s="37"/>
      <c r="T220" s="37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>
      <c r="A221" s="1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49"/>
      <c r="M221" s="49"/>
      <c r="N221" s="37"/>
      <c r="O221" s="37"/>
      <c r="P221" s="37"/>
      <c r="Q221" s="37"/>
      <c r="R221" s="37"/>
      <c r="S221" s="37"/>
      <c r="T221" s="37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>
      <c r="A222" s="1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49"/>
      <c r="M222" s="49"/>
      <c r="N222" s="37"/>
      <c r="O222" s="37"/>
      <c r="P222" s="37"/>
      <c r="Q222" s="37"/>
      <c r="R222" s="37"/>
      <c r="S222" s="37"/>
      <c r="T222" s="37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>
      <c r="A223" s="1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49"/>
      <c r="M223" s="49"/>
      <c r="N223" s="37"/>
      <c r="O223" s="37"/>
      <c r="P223" s="37"/>
      <c r="Q223" s="37"/>
      <c r="R223" s="37"/>
      <c r="S223" s="37"/>
      <c r="T223" s="37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>
      <c r="A224" s="1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49"/>
      <c r="M224" s="49"/>
      <c r="N224" s="37"/>
      <c r="O224" s="37"/>
      <c r="P224" s="37"/>
      <c r="Q224" s="37"/>
      <c r="R224" s="37"/>
      <c r="S224" s="37"/>
      <c r="T224" s="37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>
      <c r="A225" s="1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49"/>
      <c r="M225" s="49"/>
      <c r="N225" s="37"/>
      <c r="O225" s="37"/>
      <c r="P225" s="37"/>
      <c r="Q225" s="37"/>
      <c r="R225" s="37"/>
      <c r="S225" s="37"/>
      <c r="T225" s="37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44"/>
      <c r="M226" s="4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44"/>
      <c r="M227" s="4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44"/>
      <c r="M228" s="4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44"/>
      <c r="M229" s="4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44"/>
      <c r="M230" s="4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44"/>
      <c r="M231" s="4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44"/>
      <c r="M232" s="4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44"/>
      <c r="M233" s="4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44"/>
      <c r="M234" s="4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44"/>
      <c r="M235" s="4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44"/>
      <c r="M236" s="4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44"/>
      <c r="M237" s="4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44"/>
      <c r="M238" s="4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44"/>
      <c r="M239" s="4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44"/>
      <c r="M240" s="4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44"/>
      <c r="M241" s="4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44"/>
      <c r="M242" s="4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44"/>
      <c r="M243" s="4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44"/>
      <c r="M244" s="4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44"/>
      <c r="M245" s="4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44"/>
      <c r="M246" s="4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44"/>
      <c r="M247" s="4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44"/>
      <c r="M248" s="4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44"/>
      <c r="M249" s="4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44"/>
      <c r="M250" s="4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44"/>
      <c r="M251" s="4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44"/>
      <c r="M252" s="4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44"/>
      <c r="M253" s="4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44"/>
      <c r="M254" s="4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44"/>
      <c r="M255" s="4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44"/>
      <c r="M256" s="4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44"/>
      <c r="M257" s="4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44"/>
      <c r="M258" s="4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44"/>
      <c r="M259" s="4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44"/>
      <c r="M260" s="4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44"/>
      <c r="M261" s="4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44"/>
      <c r="M262" s="4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44"/>
      <c r="M263" s="4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44"/>
      <c r="M264" s="4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44"/>
      <c r="M265" s="4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44"/>
      <c r="M266" s="4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44"/>
      <c r="M267" s="4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44"/>
      <c r="M268" s="4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44"/>
      <c r="M269" s="4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44"/>
      <c r="M270" s="4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44"/>
      <c r="M271" s="4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44"/>
      <c r="M272" s="4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44"/>
      <c r="M273" s="4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44"/>
      <c r="M274" s="4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44"/>
      <c r="M275" s="4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44"/>
      <c r="M276" s="4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44"/>
      <c r="M277" s="4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44"/>
      <c r="M278" s="4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44"/>
      <c r="M279" s="4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44"/>
      <c r="M280" s="4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44"/>
      <c r="M281" s="4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44"/>
      <c r="M282" s="4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44"/>
      <c r="M283" s="4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44"/>
      <c r="M284" s="4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44"/>
      <c r="M285" s="4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44"/>
      <c r="M286" s="4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44"/>
      <c r="M287" s="4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44"/>
      <c r="M288" s="4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44"/>
      <c r="M289" s="4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44"/>
      <c r="M290" s="4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44"/>
      <c r="M291" s="4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44"/>
      <c r="M292" s="4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44"/>
      <c r="M293" s="4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44"/>
      <c r="M294" s="4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44"/>
      <c r="M295" s="4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44"/>
      <c r="M296" s="4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44"/>
      <c r="M297" s="4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44"/>
      <c r="M298" s="4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44"/>
      <c r="M299" s="4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44"/>
      <c r="M300" s="4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44"/>
      <c r="M301" s="4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44"/>
      <c r="M302" s="4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44"/>
      <c r="M303" s="4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44"/>
      <c r="M304" s="4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44"/>
      <c r="M305" s="4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44"/>
      <c r="M306" s="4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44"/>
      <c r="M307" s="4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44"/>
      <c r="M308" s="4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44"/>
      <c r="M309" s="4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44"/>
      <c r="M310" s="4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44"/>
      <c r="M311" s="4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44"/>
      <c r="M312" s="4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44"/>
      <c r="M313" s="4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44"/>
      <c r="M314" s="4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44"/>
      <c r="M315" s="4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44"/>
      <c r="M316" s="4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44"/>
      <c r="M317" s="4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44"/>
      <c r="M318" s="4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44"/>
      <c r="M319" s="4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44"/>
      <c r="M320" s="4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44"/>
      <c r="M321" s="4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44"/>
      <c r="M322" s="4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44"/>
      <c r="M323" s="4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44"/>
      <c r="M324" s="4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44"/>
      <c r="M325" s="4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44"/>
      <c r="M326" s="4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44"/>
      <c r="M327" s="4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44"/>
      <c r="M328" s="4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44"/>
      <c r="M329" s="4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44"/>
      <c r="M330" s="4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44"/>
      <c r="M331" s="4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44"/>
      <c r="M332" s="4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44"/>
      <c r="M333" s="4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44"/>
      <c r="M334" s="4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44"/>
      <c r="M335" s="4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44"/>
      <c r="M336" s="4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44"/>
      <c r="M337" s="4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44"/>
      <c r="M338" s="4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4"/>
      <c r="M339" s="4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4"/>
      <c r="M340" s="4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4"/>
      <c r="M341" s="4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4"/>
      <c r="M342" s="4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4"/>
      <c r="M343" s="4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4"/>
      <c r="M344" s="4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4"/>
      <c r="M345" s="4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4"/>
      <c r="M346" s="4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4"/>
      <c r="M347" s="4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4"/>
      <c r="M348" s="4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4"/>
      <c r="M349" s="4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4"/>
      <c r="M350" s="4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4"/>
      <c r="M351" s="4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4"/>
      <c r="M352" s="4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4"/>
      <c r="M353" s="4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4"/>
      <c r="M354" s="4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4"/>
      <c r="M355" s="4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4"/>
      <c r="M356" s="4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4"/>
      <c r="M357" s="4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4"/>
      <c r="M358" s="4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4"/>
      <c r="M359" s="4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4"/>
      <c r="M360" s="4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4"/>
      <c r="M361" s="4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4"/>
      <c r="M362" s="4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4"/>
      <c r="M363" s="4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4"/>
      <c r="M364" s="4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4"/>
      <c r="M365" s="4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4"/>
      <c r="M366" s="4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4"/>
      <c r="M367" s="4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4"/>
      <c r="M368" s="4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4"/>
      <c r="M369" s="4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4"/>
      <c r="M370" s="4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4"/>
      <c r="M371" s="4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4"/>
      <c r="M372" s="4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4"/>
      <c r="M373" s="4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4"/>
      <c r="M374" s="4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4"/>
      <c r="M375" s="4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4"/>
      <c r="M376" s="4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4"/>
      <c r="M377" s="4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4"/>
      <c r="M378" s="4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4"/>
      <c r="M379" s="4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4"/>
      <c r="M380" s="4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4"/>
      <c r="M381" s="4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4"/>
      <c r="M382" s="4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4"/>
      <c r="M383" s="4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4"/>
      <c r="M384" s="4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4"/>
      <c r="M385" s="4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4"/>
      <c r="M386" s="4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4"/>
      <c r="M387" s="4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4"/>
      <c r="M388" s="4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4"/>
      <c r="M389" s="4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4"/>
      <c r="M390" s="4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4"/>
      <c r="M391" s="4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4"/>
      <c r="M392" s="4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4"/>
      <c r="M393" s="4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4"/>
      <c r="M394" s="4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4"/>
      <c r="M395" s="4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4"/>
      <c r="M396" s="4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4"/>
      <c r="M397" s="4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4"/>
      <c r="M398" s="4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4"/>
      <c r="M399" s="4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4"/>
      <c r="M400" s="4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4"/>
      <c r="M401" s="4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4"/>
      <c r="M402" s="4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4"/>
      <c r="M403" s="4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4"/>
      <c r="M404" s="4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4"/>
      <c r="M405" s="4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4"/>
      <c r="M406" s="4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4"/>
      <c r="M407" s="4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4"/>
      <c r="M408" s="4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4"/>
      <c r="M409" s="4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4"/>
      <c r="M410" s="4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4"/>
      <c r="M411" s="4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4"/>
      <c r="M412" s="4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4"/>
      <c r="M413" s="4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4"/>
      <c r="M414" s="4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4"/>
      <c r="M415" s="4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4"/>
      <c r="M416" s="4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4"/>
      <c r="M417" s="4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4"/>
      <c r="M418" s="4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4"/>
      <c r="M419" s="4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4"/>
      <c r="M420" s="4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4"/>
      <c r="M421" s="4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4"/>
      <c r="M422" s="4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4"/>
      <c r="M423" s="4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4"/>
      <c r="M424" s="4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4"/>
      <c r="M425" s="4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4"/>
      <c r="M426" s="4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4"/>
      <c r="M427" s="4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4"/>
      <c r="M428" s="4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4"/>
      <c r="M429" s="4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4"/>
      <c r="M430" s="4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4"/>
      <c r="M431" s="4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4"/>
      <c r="M432" s="4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4"/>
      <c r="M433" s="4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4"/>
      <c r="M434" s="4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4"/>
      <c r="M435" s="4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4"/>
      <c r="M436" s="4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4"/>
      <c r="M437" s="4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4"/>
      <c r="M438" s="4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4"/>
      <c r="M439" s="4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4"/>
      <c r="M440" s="4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4"/>
      <c r="M441" s="4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4"/>
      <c r="M442" s="4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4"/>
      <c r="M443" s="4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4"/>
      <c r="M444" s="4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4"/>
      <c r="M445" s="4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4"/>
      <c r="M446" s="4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4"/>
      <c r="M447" s="4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4"/>
      <c r="M448" s="4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4"/>
      <c r="M449" s="4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4"/>
      <c r="M450" s="4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4"/>
      <c r="M451" s="4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4"/>
      <c r="M452" s="4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4"/>
      <c r="M453" s="4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4"/>
      <c r="M454" s="4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4"/>
      <c r="M455" s="4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4"/>
      <c r="M456" s="4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4"/>
      <c r="M457" s="4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4"/>
      <c r="M458" s="4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4"/>
      <c r="M459" s="4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4"/>
      <c r="M460" s="4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4"/>
      <c r="M461" s="4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4"/>
      <c r="M462" s="4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4"/>
      <c r="M463" s="4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4"/>
      <c r="M464" s="4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4"/>
      <c r="M465" s="4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4"/>
      <c r="M466" s="4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4"/>
      <c r="M467" s="4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4"/>
      <c r="M468" s="4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4"/>
      <c r="M469" s="4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4"/>
      <c r="M470" s="4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4"/>
      <c r="M471" s="4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4"/>
      <c r="M472" s="4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4"/>
      <c r="M473" s="4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4"/>
      <c r="M474" s="4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4"/>
      <c r="M475" s="4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4"/>
      <c r="M476" s="4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4"/>
      <c r="M477" s="4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4"/>
      <c r="M478" s="4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4"/>
      <c r="M479" s="4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4"/>
      <c r="M480" s="4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4"/>
      <c r="M481" s="4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4"/>
      <c r="M482" s="4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4"/>
      <c r="M483" s="4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4"/>
      <c r="M484" s="4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4"/>
      <c r="M485" s="4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4"/>
      <c r="M486" s="4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4"/>
      <c r="M487" s="4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4"/>
      <c r="M488" s="4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4"/>
      <c r="M489" s="4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4"/>
      <c r="M490" s="4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4"/>
      <c r="M491" s="4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4"/>
      <c r="M492" s="4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4"/>
      <c r="M493" s="4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4"/>
      <c r="M494" s="4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4"/>
      <c r="M495" s="4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4"/>
      <c r="M496" s="4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4"/>
      <c r="M497" s="4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4"/>
      <c r="M498" s="4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4"/>
      <c r="M499" s="4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4"/>
      <c r="M500" s="4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44"/>
      <c r="M501" s="4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44"/>
      <c r="M502" s="4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44"/>
      <c r="M503" s="4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44"/>
      <c r="M504" s="4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44"/>
      <c r="M505" s="4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44"/>
      <c r="M506" s="4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44"/>
      <c r="M507" s="4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44"/>
      <c r="M508" s="4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44"/>
      <c r="M509" s="4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44"/>
      <c r="M510" s="4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44"/>
      <c r="M511" s="4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44"/>
      <c r="M512" s="4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44"/>
      <c r="M513" s="4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44"/>
      <c r="M514" s="4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44"/>
      <c r="M515" s="4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44"/>
      <c r="M516" s="4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44"/>
      <c r="M517" s="4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44"/>
      <c r="M518" s="4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44"/>
      <c r="M519" s="4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44"/>
      <c r="M520" s="4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44"/>
      <c r="M521" s="4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44"/>
      <c r="M522" s="4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44"/>
      <c r="M523" s="4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44"/>
      <c r="M524" s="4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44"/>
      <c r="M525" s="4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44"/>
      <c r="M526" s="4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44"/>
      <c r="M527" s="4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44"/>
      <c r="M528" s="4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44"/>
      <c r="M529" s="4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44"/>
      <c r="M530" s="4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44"/>
      <c r="M531" s="4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44"/>
      <c r="M532" s="4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44"/>
      <c r="M533" s="4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44"/>
      <c r="M534" s="4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44"/>
      <c r="M535" s="4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44"/>
      <c r="M536" s="4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44"/>
      <c r="M537" s="4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44"/>
      <c r="M538" s="4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44"/>
      <c r="M539" s="4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44"/>
      <c r="M540" s="4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44"/>
      <c r="M541" s="4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44"/>
      <c r="M542" s="4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44"/>
      <c r="M543" s="4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44"/>
      <c r="M544" s="4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44"/>
      <c r="M545" s="4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44"/>
      <c r="M546" s="4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44"/>
      <c r="M547" s="4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44"/>
      <c r="M548" s="4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44"/>
      <c r="M549" s="4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44"/>
      <c r="M550" s="4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44"/>
      <c r="M551" s="4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44"/>
      <c r="M552" s="4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44"/>
      <c r="M553" s="4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44"/>
      <c r="M554" s="4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44"/>
      <c r="M555" s="4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44"/>
      <c r="M556" s="4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44"/>
      <c r="M557" s="4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44"/>
      <c r="M558" s="4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44"/>
      <c r="M559" s="4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937" ht="12.75">
      <c r="N937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Genderindex</dc:title>
  <dc:subject/>
  <dc:creator>Yakida</dc:creator>
  <cp:keywords/>
  <dc:description/>
  <cp:lastModifiedBy>no</cp:lastModifiedBy>
  <dcterms:created xsi:type="dcterms:W3CDTF">2010-06-04T16:33:11Z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