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Grupp" sheetId="1" r:id="rId1"/>
  </sheets>
  <definedNames>
    <definedName name="_xlnm.Print_Area" localSheetId="0">'Grupp'!$B$2:$L$48</definedName>
  </definedNames>
  <calcPr fullCalcOnLoad="1"/>
</workbook>
</file>

<file path=xl/sharedStrings.xml><?xml version="1.0" encoding="utf-8"?>
<sst xmlns="http://schemas.openxmlformats.org/spreadsheetml/2006/main" count="51" uniqueCount="37">
  <si>
    <t>Summa</t>
  </si>
  <si>
    <t>SVAR:</t>
  </si>
  <si>
    <t>Ticket nr</t>
  </si>
  <si>
    <t>Version: 1.00</t>
  </si>
  <si>
    <t xml:space="preserve"> </t>
  </si>
  <si>
    <t>Osynliggörande</t>
  </si>
  <si>
    <t>Förlöjligande</t>
  </si>
  <si>
    <t>Undanhållande av information</t>
  </si>
  <si>
    <t>Dubbelbestraffning</t>
  </si>
  <si>
    <t>Påförande av skuld och skam</t>
  </si>
  <si>
    <t>Objektifiering av mäns/kvinnors kroppar</t>
  </si>
  <si>
    <t>Våld eller hot om våld</t>
  </si>
  <si>
    <t>Lögnen</t>
  </si>
  <si>
    <t>Kvinna</t>
  </si>
  <si>
    <t>Man</t>
  </si>
  <si>
    <t>Mötets plats:</t>
  </si>
  <si>
    <t>Mötet datum och tid:</t>
  </si>
  <si>
    <t>Andelar</t>
  </si>
  <si>
    <t>Max</t>
  </si>
  <si>
    <t>kvinnor</t>
  </si>
  <si>
    <t>män</t>
  </si>
  <si>
    <t>Kön</t>
  </si>
  <si>
    <t>kvinno</t>
  </si>
  <si>
    <t>mans</t>
  </si>
  <si>
    <t>Gruppen</t>
  </si>
  <si>
    <t>Gruppens namn</t>
  </si>
  <si>
    <t>Index</t>
  </si>
  <si>
    <t>Fördelning kön</t>
  </si>
  <si>
    <t>Fördelning taltid</t>
  </si>
  <si>
    <t>Makt</t>
  </si>
  <si>
    <t>Makt anpassad</t>
  </si>
  <si>
    <t>kvinnors</t>
  </si>
  <si>
    <t>mäns</t>
  </si>
  <si>
    <t>JÄMSTÄLLDHET i GRUPP</t>
  </si>
  <si>
    <r>
      <t xml:space="preserve">Antal personer </t>
    </r>
    <r>
      <rPr>
        <sz val="10"/>
        <rFont val="Arial"/>
        <family val="2"/>
      </rPr>
      <t>(stycken)</t>
    </r>
  </si>
  <si>
    <r>
      <t xml:space="preserve">Taltid </t>
    </r>
    <r>
      <rPr>
        <sz val="10"/>
        <rFont val="Arial"/>
        <family val="2"/>
      </rPr>
      <t>(minuter)</t>
    </r>
  </si>
  <si>
    <r>
      <t xml:space="preserve">Härskartekniker </t>
    </r>
    <r>
      <rPr>
        <sz val="10"/>
        <rFont val="Arial"/>
        <family val="2"/>
      </rPr>
      <t>(antal tillfällen under gruppmötet)</t>
    </r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</si>
</sst>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0.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7.5"/>
      <color indexed="20"/>
      <name val="Arial"/>
      <family val="2"/>
    </font>
    <font>
      <i/>
      <sz val="11"/>
      <color indexed="23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sz val="8.75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44"/>
      <name val="Arial"/>
      <family val="2"/>
    </font>
    <font>
      <b/>
      <sz val="10"/>
      <color indexed="4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8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24" fillId="24" borderId="13" xfId="0" applyFont="1" applyFill="1" applyBorder="1" applyAlignment="1">
      <alignment horizontal="left"/>
    </xf>
    <xf numFmtId="0" fontId="24" fillId="24" borderId="0" xfId="0" applyFont="1" applyFill="1" applyBorder="1" applyAlignment="1">
      <alignment horizontal="left"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/>
    </xf>
    <xf numFmtId="0" fontId="0" fillId="8" borderId="0" xfId="0" applyFont="1" applyFill="1" applyAlignment="1">
      <alignment/>
    </xf>
    <xf numFmtId="0" fontId="0" fillId="24" borderId="13" xfId="0" applyFill="1" applyBorder="1" applyAlignment="1">
      <alignment/>
    </xf>
    <xf numFmtId="0" fontId="25" fillId="17" borderId="0" xfId="0" applyFont="1" applyFill="1" applyBorder="1" applyAlignment="1">
      <alignment horizontal="right"/>
    </xf>
    <xf numFmtId="0" fontId="0" fillId="24" borderId="0" xfId="0" applyFont="1" applyFill="1" applyBorder="1" applyAlignment="1">
      <alignment/>
    </xf>
    <xf numFmtId="0" fontId="0" fillId="24" borderId="15" xfId="0" applyFont="1" applyFill="1" applyBorder="1" applyAlignment="1">
      <alignment horizontal="left"/>
    </xf>
    <xf numFmtId="0" fontId="0" fillId="24" borderId="15" xfId="0" applyFill="1" applyBorder="1" applyAlignment="1">
      <alignment/>
    </xf>
    <xf numFmtId="0" fontId="0" fillId="24" borderId="0" xfId="0" applyFill="1" applyBorder="1" applyAlignment="1">
      <alignment horizontal="right"/>
    </xf>
    <xf numFmtId="0" fontId="0" fillId="24" borderId="0" xfId="0" applyFill="1" applyBorder="1" applyAlignment="1">
      <alignment horizontal="left"/>
    </xf>
    <xf numFmtId="1" fontId="25" fillId="17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7" fillId="24" borderId="0" xfId="0" applyFont="1" applyFill="1" applyBorder="1" applyAlignment="1">
      <alignment horizontal="center"/>
    </xf>
    <xf numFmtId="0" fontId="26" fillId="24" borderId="0" xfId="0" applyFont="1" applyFill="1" applyBorder="1" applyAlignment="1">
      <alignment horizontal="right"/>
    </xf>
    <xf numFmtId="0" fontId="0" fillId="24" borderId="15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29" fillId="24" borderId="14" xfId="0" applyFont="1" applyFill="1" applyBorder="1" applyAlignment="1">
      <alignment/>
    </xf>
    <xf numFmtId="0" fontId="0" fillId="24" borderId="13" xfId="0" applyFill="1" applyBorder="1" applyAlignment="1">
      <alignment horizontal="center"/>
    </xf>
    <xf numFmtId="0" fontId="0" fillId="24" borderId="15" xfId="0" applyFont="1" applyFill="1" applyBorder="1" applyAlignment="1">
      <alignment/>
    </xf>
    <xf numFmtId="0" fontId="0" fillId="8" borderId="0" xfId="0" applyFont="1" applyFill="1" applyAlignment="1">
      <alignment horizontal="center" wrapText="1"/>
    </xf>
    <xf numFmtId="0" fontId="0" fillId="8" borderId="0" xfId="0" applyFont="1" applyFill="1" applyAlignment="1">
      <alignment horizontal="center"/>
    </xf>
    <xf numFmtId="9" fontId="0" fillId="8" borderId="0" xfId="0" applyNumberFormat="1" applyFont="1" applyFill="1" applyAlignment="1">
      <alignment horizontal="center"/>
    </xf>
    <xf numFmtId="0" fontId="26" fillId="24" borderId="0" xfId="0" applyFont="1" applyFill="1" applyBorder="1" applyAlignment="1">
      <alignment horizontal="left"/>
    </xf>
    <xf numFmtId="0" fontId="3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left"/>
    </xf>
    <xf numFmtId="0" fontId="28" fillId="24" borderId="14" xfId="0" applyFont="1" applyFill="1" applyBorder="1" applyAlignment="1">
      <alignment/>
    </xf>
    <xf numFmtId="0" fontId="30" fillId="24" borderId="13" xfId="0" applyFont="1" applyFill="1" applyBorder="1" applyAlignment="1">
      <alignment/>
    </xf>
    <xf numFmtId="0" fontId="30" fillId="24" borderId="13" xfId="0" applyFont="1" applyFill="1" applyBorder="1" applyAlignment="1">
      <alignment/>
    </xf>
    <xf numFmtId="0" fontId="30" fillId="24" borderId="16" xfId="0" applyFont="1" applyFill="1" applyBorder="1" applyAlignment="1">
      <alignment/>
    </xf>
    <xf numFmtId="0" fontId="30" fillId="24" borderId="17" xfId="0" applyFont="1" applyFill="1" applyBorder="1" applyAlignment="1">
      <alignment/>
    </xf>
    <xf numFmtId="0" fontId="28" fillId="24" borderId="18" xfId="0" applyFont="1" applyFill="1" applyBorder="1" applyAlignment="1">
      <alignment/>
    </xf>
    <xf numFmtId="0" fontId="30" fillId="8" borderId="0" xfId="0" applyFont="1" applyFill="1" applyAlignment="1">
      <alignment/>
    </xf>
    <xf numFmtId="0" fontId="0" fillId="8" borderId="0" xfId="0" applyFont="1" applyFill="1" applyAlignment="1">
      <alignment horizontal="right"/>
    </xf>
    <xf numFmtId="0" fontId="0" fillId="8" borderId="0" xfId="0" applyFont="1" applyFill="1" applyBorder="1" applyAlignment="1">
      <alignment horizontal="center"/>
    </xf>
    <xf numFmtId="0" fontId="0" fillId="8" borderId="0" xfId="0" applyFont="1" applyFill="1" applyAlignment="1">
      <alignment horizontal="left"/>
    </xf>
    <xf numFmtId="0" fontId="0" fillId="8" borderId="0" xfId="0" applyFont="1" applyFill="1" applyAlignment="1">
      <alignment/>
    </xf>
    <xf numFmtId="9" fontId="0" fillId="8" borderId="0" xfId="0" applyNumberFormat="1" applyFont="1" applyFill="1" applyAlignment="1">
      <alignment/>
    </xf>
    <xf numFmtId="0" fontId="0" fillId="8" borderId="0" xfId="0" applyFont="1" applyFill="1" applyAlignment="1">
      <alignment horizontal="right"/>
    </xf>
    <xf numFmtId="9" fontId="0" fillId="8" borderId="0" xfId="0" applyNumberFormat="1" applyFont="1" applyFill="1" applyAlignment="1">
      <alignment horizontal="center"/>
    </xf>
    <xf numFmtId="0" fontId="0" fillId="8" borderId="0" xfId="0" applyFont="1" applyFill="1" applyAlignment="1">
      <alignment horizontal="center"/>
    </xf>
    <xf numFmtId="0" fontId="30" fillId="8" borderId="0" xfId="0" applyFont="1" applyFill="1" applyAlignment="1">
      <alignment/>
    </xf>
    <xf numFmtId="0" fontId="30" fillId="8" borderId="0" xfId="0" applyFont="1" applyFill="1" applyAlignment="1">
      <alignment horizontal="center"/>
    </xf>
    <xf numFmtId="0" fontId="31" fillId="8" borderId="0" xfId="0" applyFont="1" applyFill="1" applyAlignment="1">
      <alignment horizontal="center"/>
    </xf>
    <xf numFmtId="9" fontId="30" fillId="8" borderId="0" xfId="0" applyNumberFormat="1" applyFont="1" applyFill="1" applyAlignment="1">
      <alignment horizontal="center"/>
    </xf>
    <xf numFmtId="0" fontId="31" fillId="8" borderId="0" xfId="0" applyFont="1" applyFill="1" applyAlignment="1">
      <alignment/>
    </xf>
    <xf numFmtId="9" fontId="31" fillId="8" borderId="0" xfId="0" applyNumberFormat="1" applyFont="1" applyFill="1" applyAlignment="1">
      <alignment horizontal="center"/>
    </xf>
    <xf numFmtId="0" fontId="0" fillId="0" borderId="11" xfId="0" applyBorder="1" applyAlignment="1">
      <alignment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Makt i gruppen</a:t>
            </a:r>
          </a:p>
        </c:rich>
      </c:tx>
      <c:layout>
        <c:manualLayout>
          <c:xMode val="factor"/>
          <c:yMode val="factor"/>
          <c:x val="-0.04"/>
          <c:y val="-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4425"/>
          <c:w val="0.9215"/>
          <c:h val="0.85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Grupp!$D$147</c:f>
              <c:strCache>
                <c:ptCount val="1"/>
                <c:pt idx="0">
                  <c:v>Makt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Grupp!$E$144:$F$144</c:f>
              <c:strCache/>
            </c:strRef>
          </c:cat>
          <c:val>
            <c:numRef>
              <c:f>Grupp!$E$146:$F$146</c:f>
              <c:numCache/>
            </c:numRef>
          </c:val>
        </c:ser>
        <c:axId val="50896276"/>
        <c:axId val="55413301"/>
      </c:barChart>
      <c:catAx>
        <c:axId val="5089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13301"/>
        <c:crosses val="autoZero"/>
        <c:auto val="1"/>
        <c:lblOffset val="100"/>
        <c:noMultiLvlLbl val="0"/>
      </c:catAx>
      <c:valAx>
        <c:axId val="5541330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96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Jämställdhet i gruppen</a:t>
            </a:r>
          </a:p>
        </c:rich>
      </c:tx>
      <c:layout>
        <c:manualLayout>
          <c:xMode val="factor"/>
          <c:yMode val="factor"/>
          <c:x val="0.032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68"/>
          <c:w val="0.92525"/>
          <c:h val="0.83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Grupp!$D$149</c:f>
              <c:strCache>
                <c:ptCount val="1"/>
                <c:pt idx="0">
                  <c:v>Index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Grupp!$D$149</c:f>
              <c:strCache/>
            </c:strRef>
          </c:cat>
          <c:val>
            <c:numRef>
              <c:f>Grupp!$F$173</c:f>
              <c:numCache/>
            </c:numRef>
          </c:val>
        </c:ser>
        <c:axId val="28957662"/>
        <c:axId val="59292367"/>
      </c:barChart>
      <c:catAx>
        <c:axId val="28957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92367"/>
        <c:crosses val="autoZero"/>
        <c:auto val="1"/>
        <c:lblOffset val="100"/>
        <c:noMultiLvlLbl val="0"/>
      </c:catAx>
      <c:valAx>
        <c:axId val="5929236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57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85725</xdr:rowOff>
    </xdr:from>
    <xdr:to>
      <xdr:col>4</xdr:col>
      <xdr:colOff>190500</xdr:colOff>
      <xdr:row>44</xdr:row>
      <xdr:rowOff>123825</xdr:rowOff>
    </xdr:to>
    <xdr:graphicFrame>
      <xdr:nvGraphicFramePr>
        <xdr:cNvPr id="1" name="Chart 110"/>
        <xdr:cNvGraphicFramePr/>
      </xdr:nvGraphicFramePr>
      <xdr:xfrm>
        <a:off x="600075" y="5867400"/>
        <a:ext cx="36576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30</xdr:row>
      <xdr:rowOff>76200</xdr:rowOff>
    </xdr:from>
    <xdr:to>
      <xdr:col>11</xdr:col>
      <xdr:colOff>447675</xdr:colOff>
      <xdr:row>44</xdr:row>
      <xdr:rowOff>114300</xdr:rowOff>
    </xdr:to>
    <xdr:graphicFrame>
      <xdr:nvGraphicFramePr>
        <xdr:cNvPr id="2" name="Chart 110"/>
        <xdr:cNvGraphicFramePr/>
      </xdr:nvGraphicFramePr>
      <xdr:xfrm>
        <a:off x="4486275" y="5857875"/>
        <a:ext cx="364807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142875</xdr:colOff>
      <xdr:row>1</xdr:row>
      <xdr:rowOff>19050</xdr:rowOff>
    </xdr:from>
    <xdr:to>
      <xdr:col>11</xdr:col>
      <xdr:colOff>228600</xdr:colOff>
      <xdr:row>3</xdr:row>
      <xdr:rowOff>133350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190500"/>
          <a:ext cx="19145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18"/>
  <sheetViews>
    <sheetView tabSelected="1" zoomScale="85" zoomScaleNormal="85" workbookViewId="0" topLeftCell="A1">
      <selection activeCell="E11" sqref="E11"/>
    </sheetView>
  </sheetViews>
  <sheetFormatPr defaultColWidth="9.140625" defaultRowHeight="12.75"/>
  <cols>
    <col min="1" max="1" width="5.421875" style="0" customWidth="1"/>
    <col min="2" max="2" width="4.00390625" style="0" customWidth="1"/>
    <col min="3" max="3" width="48.8515625" style="0" customWidth="1"/>
    <col min="4" max="4" width="2.7109375" style="0" customWidth="1"/>
    <col min="5" max="5" width="7.7109375" style="0" customWidth="1"/>
    <col min="6" max="6" width="5.7109375" style="0" customWidth="1"/>
    <col min="7" max="7" width="7.7109375" style="0" customWidth="1"/>
    <col min="8" max="8" width="5.7109375" style="0" customWidth="1"/>
    <col min="13" max="14" width="8.421875" style="0" customWidth="1"/>
    <col min="15" max="15" width="11.7109375" style="0" customWidth="1"/>
    <col min="16" max="16" width="14.421875" style="0" customWidth="1"/>
    <col min="17" max="17" width="9.28125" style="0" customWidth="1"/>
    <col min="18" max="18" width="11.8515625" style="0" customWidth="1"/>
    <col min="19" max="19" width="14.28125" style="0" customWidth="1"/>
    <col min="20" max="20" width="17.7109375" style="0" customWidth="1"/>
    <col min="27" max="27" width="3.7109375" style="0" customWidth="1"/>
    <col min="28" max="31" width="5.8515625" style="0" customWidth="1"/>
  </cols>
  <sheetData>
    <row r="1" spans="1:37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.75">
      <c r="A2" s="1"/>
      <c r="B2" s="2"/>
      <c r="C2" s="3"/>
      <c r="D2" s="3"/>
      <c r="E2" s="3" t="s">
        <v>3</v>
      </c>
      <c r="F2" s="3"/>
      <c r="G2" s="3"/>
      <c r="H2" s="3"/>
      <c r="I2" s="3"/>
      <c r="J2" s="56"/>
      <c r="K2" s="56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8">
      <c r="A3" s="1"/>
      <c r="B3" s="5" t="s">
        <v>4</v>
      </c>
      <c r="C3" s="6" t="s">
        <v>33</v>
      </c>
      <c r="D3" s="7"/>
      <c r="E3" s="7"/>
      <c r="F3" s="7"/>
      <c r="G3" s="7"/>
      <c r="H3" s="7"/>
      <c r="I3" s="7"/>
      <c r="J3" s="7"/>
      <c r="K3" s="7"/>
      <c r="L3" s="8"/>
      <c r="M3" s="1"/>
      <c r="N3" s="1"/>
      <c r="O3" s="1"/>
      <c r="P3" s="9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2.75">
      <c r="A4" s="1"/>
      <c r="B4" s="10"/>
      <c r="C4" s="57"/>
      <c r="D4" s="57"/>
      <c r="E4" s="57"/>
      <c r="F4" s="57"/>
      <c r="G4" s="57"/>
      <c r="H4" s="57"/>
      <c r="I4" s="57"/>
      <c r="J4" s="57"/>
      <c r="K4" s="58"/>
      <c r="L4" s="8"/>
      <c r="M4" s="1"/>
      <c r="N4" s="1"/>
      <c r="O4" s="1"/>
      <c r="P4" s="9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2.75">
      <c r="A5" s="1"/>
      <c r="B5" s="10"/>
      <c r="C5" s="11" t="s">
        <v>24</v>
      </c>
      <c r="D5" s="12" t="s">
        <v>25</v>
      </c>
      <c r="E5" s="7"/>
      <c r="F5" s="7"/>
      <c r="G5" s="13" t="s">
        <v>15</v>
      </c>
      <c r="H5" s="14"/>
      <c r="I5" s="14"/>
      <c r="J5" s="14"/>
      <c r="K5" s="14"/>
      <c r="L5" s="8"/>
      <c r="M5" s="1"/>
      <c r="N5" s="1"/>
      <c r="O5" s="1"/>
      <c r="P5" s="9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2.75">
      <c r="A6" s="1"/>
      <c r="B6" s="10"/>
      <c r="C6" s="15" t="s">
        <v>4</v>
      </c>
      <c r="D6" s="15" t="s">
        <v>4</v>
      </c>
      <c r="E6" s="7"/>
      <c r="F6" s="7"/>
      <c r="G6" s="16"/>
      <c r="H6" s="7"/>
      <c r="I6" s="7"/>
      <c r="J6" s="7"/>
      <c r="K6" s="7"/>
      <c r="L6" s="8"/>
      <c r="M6" s="1"/>
      <c r="N6" s="1"/>
      <c r="O6" s="1"/>
      <c r="P6" s="9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2.75">
      <c r="A7" s="1"/>
      <c r="B7" s="10"/>
      <c r="C7" s="17">
        <f ca="1">INT(RAND()*10000)</f>
        <v>2359</v>
      </c>
      <c r="D7" s="16" t="s">
        <v>2</v>
      </c>
      <c r="E7" s="7"/>
      <c r="F7" s="58"/>
      <c r="G7" s="13" t="s">
        <v>16</v>
      </c>
      <c r="H7" s="14"/>
      <c r="I7" s="14"/>
      <c r="J7" s="14"/>
      <c r="K7" s="14"/>
      <c r="L7" s="8"/>
      <c r="M7" s="1"/>
      <c r="N7" s="1"/>
      <c r="O7" s="1"/>
      <c r="P7" s="9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2.75">
      <c r="A8" s="1"/>
      <c r="B8" s="10"/>
      <c r="C8" s="7"/>
      <c r="D8" s="7"/>
      <c r="E8" s="7"/>
      <c r="F8" s="7"/>
      <c r="G8" s="7"/>
      <c r="H8" s="7"/>
      <c r="I8" s="7"/>
      <c r="J8" s="7"/>
      <c r="K8" s="7"/>
      <c r="L8" s="8"/>
      <c r="M8" s="1"/>
      <c r="N8" s="1"/>
      <c r="O8" s="1"/>
      <c r="P8" s="9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2.75">
      <c r="A9" s="1"/>
      <c r="B9" s="10"/>
      <c r="C9" s="7"/>
      <c r="D9" s="7"/>
      <c r="E9" s="7"/>
      <c r="F9" s="7"/>
      <c r="G9" s="7"/>
      <c r="H9" s="7"/>
      <c r="I9" s="7"/>
      <c r="J9" s="7"/>
      <c r="K9" s="7"/>
      <c r="L9" s="8"/>
      <c r="M9" s="1"/>
      <c r="N9" s="1"/>
      <c r="O9" s="1"/>
      <c r="P9" s="9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2.75">
      <c r="A10" s="1"/>
      <c r="B10" s="10"/>
      <c r="C10" s="18" t="s">
        <v>4</v>
      </c>
      <c r="D10" s="18"/>
      <c r="E10" s="19" t="s">
        <v>13</v>
      </c>
      <c r="F10" s="19"/>
      <c r="G10" s="19" t="s">
        <v>14</v>
      </c>
      <c r="H10" s="7"/>
      <c r="I10" s="20" t="s">
        <v>0</v>
      </c>
      <c r="J10" s="7"/>
      <c r="K10" s="7"/>
      <c r="L10" s="8"/>
      <c r="M10" s="1"/>
      <c r="N10" s="1"/>
      <c r="O10" s="1"/>
      <c r="P10" s="9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2.75">
      <c r="A11" s="1"/>
      <c r="B11" s="10"/>
      <c r="C11" s="21" t="s">
        <v>34</v>
      </c>
      <c r="D11" s="18"/>
      <c r="E11" s="22">
        <v>5</v>
      </c>
      <c r="F11" s="23"/>
      <c r="G11" s="22">
        <v>2</v>
      </c>
      <c r="H11" s="24"/>
      <c r="I11" s="25">
        <f>E11+G11</f>
        <v>7</v>
      </c>
      <c r="J11" s="7"/>
      <c r="K11" s="7"/>
      <c r="L11" s="8"/>
      <c r="M11" s="1"/>
      <c r="N11" s="1"/>
      <c r="O11" s="1"/>
      <c r="P11" s="9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2.75">
      <c r="A12" s="1"/>
      <c r="B12" s="10"/>
      <c r="C12" s="15"/>
      <c r="D12" s="7"/>
      <c r="E12" s="23"/>
      <c r="F12" s="23"/>
      <c r="G12" s="23"/>
      <c r="H12" s="23"/>
      <c r="I12" s="25"/>
      <c r="J12" s="7"/>
      <c r="K12" s="7"/>
      <c r="L12" s="8"/>
      <c r="M12" s="1"/>
      <c r="N12" s="1"/>
      <c r="O12" s="1"/>
      <c r="P12" s="9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2.75">
      <c r="A13" s="1"/>
      <c r="B13" s="10"/>
      <c r="C13" s="21" t="s">
        <v>35</v>
      </c>
      <c r="D13" s="18"/>
      <c r="E13" s="22">
        <v>25</v>
      </c>
      <c r="F13" s="23"/>
      <c r="G13" s="22">
        <v>5</v>
      </c>
      <c r="H13" s="24"/>
      <c r="I13" s="25">
        <f>E13+G13</f>
        <v>30</v>
      </c>
      <c r="J13" s="7"/>
      <c r="K13" s="7"/>
      <c r="L13" s="8"/>
      <c r="M13" s="1"/>
      <c r="N13" s="1"/>
      <c r="O13" s="1"/>
      <c r="P13" s="9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2.75">
      <c r="A14" s="1"/>
      <c r="B14" s="10"/>
      <c r="C14" s="58"/>
      <c r="D14" s="7"/>
      <c r="E14" s="23"/>
      <c r="F14" s="23"/>
      <c r="G14" s="23"/>
      <c r="H14" s="23"/>
      <c r="I14" s="25"/>
      <c r="J14" s="7"/>
      <c r="K14" s="7"/>
      <c r="L14" s="26"/>
      <c r="M14" s="1"/>
      <c r="N14" s="1"/>
      <c r="O14" s="1"/>
      <c r="P14" s="9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9.5" customHeight="1">
      <c r="A15" s="1"/>
      <c r="B15" s="10"/>
      <c r="C15" s="19" t="s">
        <v>36</v>
      </c>
      <c r="D15" s="7"/>
      <c r="E15" s="23"/>
      <c r="F15" s="23"/>
      <c r="G15" s="23"/>
      <c r="H15" s="23"/>
      <c r="I15" s="25"/>
      <c r="J15" s="7"/>
      <c r="K15" s="7"/>
      <c r="L15" s="26"/>
      <c r="M15" s="1"/>
      <c r="N15" s="1"/>
      <c r="O15" s="1"/>
      <c r="P15" s="9"/>
      <c r="Q15" s="1"/>
      <c r="R15" s="1"/>
      <c r="S15" s="1"/>
      <c r="T15" s="1"/>
      <c r="U15" s="1"/>
      <c r="V15" s="1"/>
      <c r="W15" s="1"/>
      <c r="X15" s="9"/>
      <c r="Y15" s="9"/>
      <c r="Z15" s="9"/>
      <c r="AA15" s="9"/>
      <c r="AB15" s="9"/>
      <c r="AC15" s="9"/>
      <c r="AD15" s="9"/>
      <c r="AE15" s="9"/>
      <c r="AF15" s="1"/>
      <c r="AG15" s="1"/>
      <c r="AH15" s="1"/>
      <c r="AI15" s="1"/>
      <c r="AJ15" s="1"/>
      <c r="AK15" s="1"/>
    </row>
    <row r="16" spans="1:37" ht="18.75" customHeight="1">
      <c r="A16" s="1"/>
      <c r="B16" s="27">
        <v>1</v>
      </c>
      <c r="C16" s="28" t="s">
        <v>5</v>
      </c>
      <c r="D16" s="7"/>
      <c r="E16" s="22">
        <v>2</v>
      </c>
      <c r="F16" s="23"/>
      <c r="G16" s="22">
        <v>5</v>
      </c>
      <c r="H16" s="23"/>
      <c r="I16" s="25">
        <f>E16+G16</f>
        <v>7</v>
      </c>
      <c r="J16" s="7"/>
      <c r="K16" s="7"/>
      <c r="L16" s="26"/>
      <c r="M16" s="1"/>
      <c r="N16" s="1"/>
      <c r="O16" s="1"/>
      <c r="P16" s="9"/>
      <c r="Q16" s="1"/>
      <c r="R16" s="1"/>
      <c r="S16" s="1"/>
      <c r="T16" s="1"/>
      <c r="U16" s="1"/>
      <c r="V16" s="1"/>
      <c r="W16" s="1"/>
      <c r="X16" s="9"/>
      <c r="Y16" s="9"/>
      <c r="Z16" s="9"/>
      <c r="AA16" s="9"/>
      <c r="AB16" s="29"/>
      <c r="AC16" s="29"/>
      <c r="AD16" s="29"/>
      <c r="AE16" s="29"/>
      <c r="AF16" s="9"/>
      <c r="AG16" s="1"/>
      <c r="AH16" s="1"/>
      <c r="AI16" s="1"/>
      <c r="AJ16" s="1"/>
      <c r="AK16" s="1"/>
    </row>
    <row r="17" spans="1:37" ht="18.75" customHeight="1">
      <c r="A17" s="1"/>
      <c r="B17" s="27">
        <v>2</v>
      </c>
      <c r="C17" s="28" t="s">
        <v>6</v>
      </c>
      <c r="D17" s="7"/>
      <c r="E17" s="22">
        <v>3</v>
      </c>
      <c r="F17" s="23"/>
      <c r="G17" s="22">
        <v>6</v>
      </c>
      <c r="H17" s="23"/>
      <c r="I17" s="25">
        <f aca="true" t="shared" si="0" ref="I17:I23">E17+G17</f>
        <v>9</v>
      </c>
      <c r="J17" s="7"/>
      <c r="K17" s="7"/>
      <c r="L17" s="26"/>
      <c r="M17" s="1"/>
      <c r="N17" s="1"/>
      <c r="O17" s="1"/>
      <c r="P17" s="9"/>
      <c r="Q17" s="1"/>
      <c r="R17" s="1"/>
      <c r="S17" s="1"/>
      <c r="T17" s="1"/>
      <c r="U17" s="1"/>
      <c r="V17" s="1"/>
      <c r="W17" s="1"/>
      <c r="X17" s="30"/>
      <c r="Y17" s="30"/>
      <c r="Z17" s="30"/>
      <c r="AA17" s="9"/>
      <c r="AB17" s="30"/>
      <c r="AC17" s="30"/>
      <c r="AD17" s="30"/>
      <c r="AE17" s="30"/>
      <c r="AF17" s="9"/>
      <c r="AG17" s="1"/>
      <c r="AH17" s="1"/>
      <c r="AI17" s="1"/>
      <c r="AJ17" s="1"/>
      <c r="AK17" s="1"/>
    </row>
    <row r="18" spans="1:37" ht="18.75" customHeight="1">
      <c r="A18" s="1"/>
      <c r="B18" s="27">
        <v>3</v>
      </c>
      <c r="C18" s="28" t="s">
        <v>7</v>
      </c>
      <c r="D18" s="7"/>
      <c r="E18" s="22">
        <v>4</v>
      </c>
      <c r="F18" s="23"/>
      <c r="G18" s="22">
        <v>7</v>
      </c>
      <c r="H18" s="23"/>
      <c r="I18" s="25">
        <f t="shared" si="0"/>
        <v>11</v>
      </c>
      <c r="J18" s="7"/>
      <c r="K18" s="7"/>
      <c r="L18" s="26"/>
      <c r="M18" s="1"/>
      <c r="N18" s="1"/>
      <c r="O18" s="1"/>
      <c r="P18" s="9"/>
      <c r="Q18" s="1"/>
      <c r="R18" s="1"/>
      <c r="S18" s="1"/>
      <c r="T18" s="1"/>
      <c r="U18" s="1"/>
      <c r="V18" s="1"/>
      <c r="W18" s="1"/>
      <c r="X18" s="30"/>
      <c r="Y18" s="30"/>
      <c r="Z18" s="30"/>
      <c r="AA18" s="9"/>
      <c r="AB18" s="30"/>
      <c r="AC18" s="30"/>
      <c r="AD18" s="30"/>
      <c r="AE18" s="30"/>
      <c r="AF18" s="9"/>
      <c r="AG18" s="1"/>
      <c r="AH18" s="1"/>
      <c r="AI18" s="1"/>
      <c r="AJ18" s="1"/>
      <c r="AK18" s="1"/>
    </row>
    <row r="19" spans="1:37" ht="18.75" customHeight="1">
      <c r="A19" s="1"/>
      <c r="B19" s="27">
        <v>4</v>
      </c>
      <c r="C19" s="28" t="s">
        <v>8</v>
      </c>
      <c r="D19" s="7"/>
      <c r="E19" s="22">
        <v>5</v>
      </c>
      <c r="F19" s="23"/>
      <c r="G19" s="22">
        <v>8</v>
      </c>
      <c r="H19" s="23"/>
      <c r="I19" s="25">
        <f t="shared" si="0"/>
        <v>13</v>
      </c>
      <c r="J19" s="7"/>
      <c r="K19" s="7"/>
      <c r="L19" s="26"/>
      <c r="M19" s="1"/>
      <c r="N19" s="1"/>
      <c r="O19" s="1"/>
      <c r="P19" s="9"/>
      <c r="Q19" s="1"/>
      <c r="R19" s="1"/>
      <c r="S19" s="1"/>
      <c r="T19" s="1"/>
      <c r="U19" s="1"/>
      <c r="V19" s="1"/>
      <c r="W19" s="1"/>
      <c r="X19" s="30"/>
      <c r="Y19" s="30"/>
      <c r="Z19" s="30"/>
      <c r="AA19" s="9"/>
      <c r="AB19" s="30"/>
      <c r="AC19" s="30"/>
      <c r="AD19" s="30"/>
      <c r="AE19" s="30"/>
      <c r="AF19" s="9"/>
      <c r="AG19" s="1"/>
      <c r="AH19" s="1"/>
      <c r="AI19" s="1"/>
      <c r="AJ19" s="1"/>
      <c r="AK19" s="1"/>
    </row>
    <row r="20" spans="1:37" ht="18.75" customHeight="1">
      <c r="A20" s="1"/>
      <c r="B20" s="27">
        <v>5</v>
      </c>
      <c r="C20" s="28" t="s">
        <v>9</v>
      </c>
      <c r="D20" s="7"/>
      <c r="E20" s="22">
        <v>6</v>
      </c>
      <c r="F20" s="23"/>
      <c r="G20" s="22">
        <v>1</v>
      </c>
      <c r="H20" s="23"/>
      <c r="I20" s="25">
        <f t="shared" si="0"/>
        <v>7</v>
      </c>
      <c r="J20" s="7"/>
      <c r="K20" s="7"/>
      <c r="L20" s="26"/>
      <c r="M20" s="1"/>
      <c r="N20" s="1"/>
      <c r="O20" s="1"/>
      <c r="P20" s="9"/>
      <c r="Q20" s="1"/>
      <c r="R20" s="1"/>
      <c r="S20" s="1"/>
      <c r="T20" s="1"/>
      <c r="U20" s="1"/>
      <c r="V20" s="1"/>
      <c r="W20" s="1"/>
      <c r="X20" s="30"/>
      <c r="Y20" s="30"/>
      <c r="Z20" s="30"/>
      <c r="AA20" s="9"/>
      <c r="AB20" s="30"/>
      <c r="AC20" s="30"/>
      <c r="AD20" s="30"/>
      <c r="AE20" s="30"/>
      <c r="AF20" s="9"/>
      <c r="AG20" s="1"/>
      <c r="AH20" s="1"/>
      <c r="AI20" s="1"/>
      <c r="AJ20" s="1"/>
      <c r="AK20" s="1"/>
    </row>
    <row r="21" spans="1:37" ht="18.75" customHeight="1">
      <c r="A21" s="1"/>
      <c r="B21" s="27">
        <v>6</v>
      </c>
      <c r="C21" s="28" t="s">
        <v>10</v>
      </c>
      <c r="D21" s="7"/>
      <c r="E21" s="22">
        <v>7</v>
      </c>
      <c r="F21" s="23"/>
      <c r="G21" s="22">
        <v>2</v>
      </c>
      <c r="H21" s="23"/>
      <c r="I21" s="25">
        <f t="shared" si="0"/>
        <v>9</v>
      </c>
      <c r="J21" s="7"/>
      <c r="K21" s="7"/>
      <c r="L21" s="26"/>
      <c r="M21" s="1"/>
      <c r="N21" s="1"/>
      <c r="O21" s="1"/>
      <c r="P21" s="9"/>
      <c r="Q21" s="1"/>
      <c r="R21" s="1"/>
      <c r="S21" s="1"/>
      <c r="T21" s="1"/>
      <c r="U21" s="1"/>
      <c r="V21" s="1"/>
      <c r="W21" s="1"/>
      <c r="X21" s="30"/>
      <c r="Y21" s="30"/>
      <c r="Z21" s="30"/>
      <c r="AA21" s="9"/>
      <c r="AB21" s="30"/>
      <c r="AC21" s="30"/>
      <c r="AD21" s="30"/>
      <c r="AE21" s="30"/>
      <c r="AF21" s="9"/>
      <c r="AG21" s="1"/>
      <c r="AH21" s="1"/>
      <c r="AI21" s="1"/>
      <c r="AJ21" s="1"/>
      <c r="AK21" s="1"/>
    </row>
    <row r="22" spans="1:37" ht="18.75" customHeight="1">
      <c r="A22" s="1"/>
      <c r="B22" s="27">
        <v>7</v>
      </c>
      <c r="C22" s="28" t="s">
        <v>11</v>
      </c>
      <c r="D22" s="7"/>
      <c r="E22" s="22">
        <v>8</v>
      </c>
      <c r="F22" s="23"/>
      <c r="G22" s="22">
        <v>3</v>
      </c>
      <c r="H22" s="23"/>
      <c r="I22" s="25">
        <f t="shared" si="0"/>
        <v>11</v>
      </c>
      <c r="J22" s="7"/>
      <c r="K22" s="7"/>
      <c r="L22" s="26"/>
      <c r="M22" s="1"/>
      <c r="N22" s="1"/>
      <c r="O22" s="1"/>
      <c r="P22" s="9"/>
      <c r="Q22" s="1"/>
      <c r="R22" s="1"/>
      <c r="S22" s="1"/>
      <c r="T22" s="1"/>
      <c r="U22" s="1"/>
      <c r="V22" s="1"/>
      <c r="W22" s="1"/>
      <c r="X22" s="30"/>
      <c r="Y22" s="30"/>
      <c r="Z22" s="30"/>
      <c r="AA22" s="9"/>
      <c r="AB22" s="30"/>
      <c r="AC22" s="30"/>
      <c r="AD22" s="30"/>
      <c r="AE22" s="30"/>
      <c r="AF22" s="9"/>
      <c r="AG22" s="1"/>
      <c r="AH22" s="1"/>
      <c r="AI22" s="1"/>
      <c r="AJ22" s="1"/>
      <c r="AK22" s="1"/>
    </row>
    <row r="23" spans="1:37" ht="18.75" customHeight="1">
      <c r="A23" s="1"/>
      <c r="B23" s="27">
        <v>8</v>
      </c>
      <c r="C23" s="28" t="s">
        <v>12</v>
      </c>
      <c r="D23" s="7"/>
      <c r="E23" s="22">
        <v>1</v>
      </c>
      <c r="F23" s="23"/>
      <c r="G23" s="22">
        <v>4</v>
      </c>
      <c r="H23" s="23"/>
      <c r="I23" s="25">
        <f t="shared" si="0"/>
        <v>5</v>
      </c>
      <c r="J23" s="7"/>
      <c r="K23" s="7"/>
      <c r="L23" s="26"/>
      <c r="M23" s="1"/>
      <c r="N23" s="1"/>
      <c r="O23" s="1"/>
      <c r="P23" s="9"/>
      <c r="Q23" s="1"/>
      <c r="R23" s="1"/>
      <c r="S23" s="1"/>
      <c r="T23" s="1"/>
      <c r="U23" s="1"/>
      <c r="V23" s="1"/>
      <c r="W23" s="1"/>
      <c r="X23" s="31"/>
      <c r="Y23" s="31"/>
      <c r="Z23" s="31"/>
      <c r="AA23" s="9"/>
      <c r="AB23" s="30"/>
      <c r="AC23" s="30"/>
      <c r="AD23" s="30"/>
      <c r="AE23" s="30"/>
      <c r="AF23" s="9"/>
      <c r="AG23" s="1"/>
      <c r="AH23" s="1"/>
      <c r="AI23" s="1"/>
      <c r="AJ23" s="1"/>
      <c r="AK23" s="1"/>
    </row>
    <row r="24" spans="1:37" ht="18.75" customHeight="1">
      <c r="A24" s="1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26"/>
      <c r="M24" s="1"/>
      <c r="N24" s="1"/>
      <c r="O24" s="1"/>
      <c r="P24" s="9"/>
      <c r="Q24" s="1"/>
      <c r="R24" s="1"/>
      <c r="S24" s="1"/>
      <c r="T24" s="1"/>
      <c r="U24" s="1"/>
      <c r="V24" s="1"/>
      <c r="W24" s="1"/>
      <c r="X24" s="31"/>
      <c r="Y24" s="31"/>
      <c r="Z24" s="31"/>
      <c r="AA24" s="9"/>
      <c r="AB24" s="30"/>
      <c r="AC24" s="30"/>
      <c r="AD24" s="30"/>
      <c r="AE24" s="30"/>
      <c r="AF24" s="9"/>
      <c r="AG24" s="1"/>
      <c r="AH24" s="1"/>
      <c r="AI24" s="1"/>
      <c r="AJ24" s="1"/>
      <c r="AK24" s="1"/>
    </row>
    <row r="25" spans="1:37" ht="18.75" customHeight="1">
      <c r="A25" s="1"/>
      <c r="B25" s="27"/>
      <c r="C25" s="19" t="s">
        <v>4</v>
      </c>
      <c r="D25" s="18"/>
      <c r="E25" s="18"/>
      <c r="F25" s="18"/>
      <c r="G25" s="18"/>
      <c r="H25" s="18"/>
      <c r="I25" s="18"/>
      <c r="J25" s="18"/>
      <c r="K25" s="18"/>
      <c r="L25" s="26"/>
      <c r="M25" s="1"/>
      <c r="N25" s="1"/>
      <c r="O25" s="1"/>
      <c r="P25" s="9"/>
      <c r="Q25" s="1"/>
      <c r="R25" s="1"/>
      <c r="S25" s="1"/>
      <c r="T25" s="1"/>
      <c r="U25" s="1"/>
      <c r="V25" s="1"/>
      <c r="W25" s="1"/>
      <c r="X25" s="31"/>
      <c r="Y25" s="31"/>
      <c r="Z25" s="31"/>
      <c r="AA25" s="9"/>
      <c r="AB25" s="30"/>
      <c r="AC25" s="30"/>
      <c r="AD25" s="30"/>
      <c r="AE25" s="30"/>
      <c r="AF25" s="9"/>
      <c r="AG25" s="1"/>
      <c r="AH25" s="1"/>
      <c r="AI25" s="1"/>
      <c r="AJ25" s="1"/>
      <c r="AK25" s="1"/>
    </row>
    <row r="26" spans="1:37" ht="12.75">
      <c r="A26" s="1"/>
      <c r="B26" s="10"/>
      <c r="C26" s="32" t="s">
        <v>1</v>
      </c>
      <c r="D26" s="33"/>
      <c r="E26" s="33"/>
      <c r="F26" s="33"/>
      <c r="G26" s="33"/>
      <c r="H26" s="33"/>
      <c r="I26" s="33"/>
      <c r="J26" s="7"/>
      <c r="K26" s="7"/>
      <c r="L26" s="26"/>
      <c r="M26" s="1"/>
      <c r="N26" s="1" t="s">
        <v>4</v>
      </c>
      <c r="O26" s="1"/>
      <c r="P26" s="9"/>
      <c r="Q26" s="1"/>
      <c r="R26" s="1"/>
      <c r="S26" s="1"/>
      <c r="T26" s="1"/>
      <c r="U26" s="1"/>
      <c r="V26" s="1"/>
      <c r="W26" s="1"/>
      <c r="X26" s="30"/>
      <c r="Y26" s="30"/>
      <c r="Z26" s="30"/>
      <c r="AA26" s="9"/>
      <c r="AB26" s="30"/>
      <c r="AC26" s="30"/>
      <c r="AD26" s="30"/>
      <c r="AE26" s="30"/>
      <c r="AF26" s="9"/>
      <c r="AG26" s="1"/>
      <c r="AH26" s="1"/>
      <c r="AI26" s="1"/>
      <c r="AJ26" s="1"/>
      <c r="AK26" s="1"/>
    </row>
    <row r="27" spans="1:37" ht="12.75">
      <c r="A27" s="1"/>
      <c r="B27" s="10"/>
      <c r="C27" s="34" t="str">
        <f>"-  "&amp;C5&amp;" är en "&amp;F150&amp;"- dominerad grupp där "&amp;F151&amp;" har   "&amp;INT(E147)&amp;"  %     mer verklig makt än "&amp;F152&amp;"."</f>
        <v>-  Gruppen är en kvinno- dominerad grupp där kvinnor har   66  %     mer verklig makt än män.</v>
      </c>
      <c r="D27" s="33"/>
      <c r="E27" s="33"/>
      <c r="F27" s="33"/>
      <c r="G27" s="33"/>
      <c r="H27" s="33"/>
      <c r="I27" s="33"/>
      <c r="J27" s="7"/>
      <c r="K27" s="7"/>
      <c r="L27" s="35"/>
      <c r="M27" s="1"/>
      <c r="N27" s="1"/>
      <c r="O27" s="1"/>
      <c r="P27" s="9"/>
      <c r="Q27" s="1"/>
      <c r="R27" s="1"/>
      <c r="S27" s="1"/>
      <c r="T27" s="1"/>
      <c r="U27" s="1"/>
      <c r="V27" s="1"/>
      <c r="W27" s="1"/>
      <c r="X27" s="9"/>
      <c r="Y27" s="9"/>
      <c r="Z27" s="9"/>
      <c r="AA27" s="9"/>
      <c r="AB27" s="30"/>
      <c r="AC27" s="30"/>
      <c r="AD27" s="30"/>
      <c r="AE27" s="30"/>
      <c r="AF27" s="9"/>
      <c r="AG27" s="1"/>
      <c r="AH27" s="1"/>
      <c r="AI27" s="1"/>
      <c r="AJ27" s="1"/>
      <c r="AK27" s="1"/>
    </row>
    <row r="28" spans="1:37" ht="12.75">
      <c r="A28" s="1"/>
      <c r="B28" s="36"/>
      <c r="C28" s="57" t="str">
        <f>"- Och "&amp;F170&amp;" utövar  "&amp;INT(G166)&amp;"  % mer härskartekniker än  "&amp;F172&amp;" gör."</f>
        <v>- Och kvinnor utövar  26  % mer härskartekniker än  män gör.</v>
      </c>
      <c r="D28" s="57"/>
      <c r="E28" s="57"/>
      <c r="F28" s="57"/>
      <c r="G28" s="57"/>
      <c r="H28" s="57"/>
      <c r="I28" s="57"/>
      <c r="J28" s="33"/>
      <c r="K28" s="33"/>
      <c r="L28" s="35"/>
      <c r="M28" s="1"/>
      <c r="N28" s="1"/>
      <c r="O28" s="1"/>
      <c r="P28" s="9"/>
      <c r="Q28" s="1"/>
      <c r="R28" s="1"/>
      <c r="S28" s="1"/>
      <c r="T28" s="1"/>
      <c r="U28" s="1"/>
      <c r="V28" s="1"/>
      <c r="W28" s="1"/>
      <c r="X28" s="9"/>
      <c r="Y28" s="9"/>
      <c r="Z28" s="9"/>
      <c r="AA28" s="9"/>
      <c r="AB28" s="30"/>
      <c r="AC28" s="30"/>
      <c r="AD28" s="30"/>
      <c r="AE28" s="30"/>
      <c r="AF28" s="9"/>
      <c r="AG28" s="1"/>
      <c r="AH28" s="1"/>
      <c r="AI28" s="1"/>
      <c r="AJ28" s="1"/>
      <c r="AK28" s="1"/>
    </row>
    <row r="29" spans="1:37" ht="12.75">
      <c r="A29" s="1"/>
      <c r="B29" s="36"/>
      <c r="C29" s="57" t="str">
        <f>"- Jämställdheten i gruppen är   "&amp;INT(F174)&amp;"    % där  "&amp;F170&amp;" är överordnad och "&amp;F172&amp;" är underordnade."</f>
        <v>- Jämställdheten i gruppen är   8    % där  kvinnor är överordnad och män är underordnade.</v>
      </c>
      <c r="D29" s="57"/>
      <c r="E29" s="57"/>
      <c r="F29" s="57"/>
      <c r="G29" s="57"/>
      <c r="H29" s="57"/>
      <c r="I29" s="57"/>
      <c r="J29" s="33"/>
      <c r="K29" s="33"/>
      <c r="L29" s="35"/>
      <c r="M29" s="1"/>
      <c r="N29" s="1"/>
      <c r="O29" s="1"/>
      <c r="P29" s="9"/>
      <c r="Q29" s="1"/>
      <c r="R29" s="1"/>
      <c r="S29" s="1"/>
      <c r="T29" s="1"/>
      <c r="U29" s="1"/>
      <c r="V29" s="1"/>
      <c r="W29" s="1"/>
      <c r="X29" s="9"/>
      <c r="Y29" s="9"/>
      <c r="Z29" s="9"/>
      <c r="AA29" s="9"/>
      <c r="AB29" s="9"/>
      <c r="AC29" s="9"/>
      <c r="AD29" s="9"/>
      <c r="AE29" s="9"/>
      <c r="AF29" s="9"/>
      <c r="AG29" s="1"/>
      <c r="AH29" s="1"/>
      <c r="AI29" s="1"/>
      <c r="AJ29" s="1"/>
      <c r="AK29" s="1"/>
    </row>
    <row r="30" spans="1:37" ht="12.75">
      <c r="A30" s="1"/>
      <c r="B30" s="36"/>
      <c r="C30" s="57"/>
      <c r="D30" s="57"/>
      <c r="E30" s="57"/>
      <c r="F30" s="57"/>
      <c r="G30" s="57"/>
      <c r="H30" s="57"/>
      <c r="I30" s="57"/>
      <c r="J30" s="33"/>
      <c r="K30" s="33"/>
      <c r="L30" s="35"/>
      <c r="M30" s="1"/>
      <c r="N30" s="1"/>
      <c r="O30" s="1"/>
      <c r="P30" s="9"/>
      <c r="Q30" s="1"/>
      <c r="R30" s="1"/>
      <c r="S30" s="1"/>
      <c r="T30" s="1"/>
      <c r="U30" s="1"/>
      <c r="V30" s="1"/>
      <c r="W30" s="1"/>
      <c r="X30" s="9"/>
      <c r="Y30" s="9"/>
      <c r="Z30" s="9"/>
      <c r="AA30" s="9"/>
      <c r="AB30" s="9"/>
      <c r="AC30" s="9"/>
      <c r="AD30" s="9"/>
      <c r="AE30" s="9"/>
      <c r="AF30" s="9"/>
      <c r="AG30" s="1"/>
      <c r="AH30" s="1"/>
      <c r="AI30" s="1"/>
      <c r="AJ30" s="1"/>
      <c r="AK30" s="1"/>
    </row>
    <row r="31" spans="1:52" ht="12.75">
      <c r="A31" s="1"/>
      <c r="B31" s="37"/>
      <c r="C31" s="33"/>
      <c r="D31" s="33"/>
      <c r="E31" s="33"/>
      <c r="F31" s="33"/>
      <c r="G31" s="33"/>
      <c r="H31" s="33"/>
      <c r="I31" s="33"/>
      <c r="J31" s="33"/>
      <c r="K31" s="33"/>
      <c r="L31" s="35"/>
      <c r="M31" s="1"/>
      <c r="N31" s="1"/>
      <c r="O31" s="1"/>
      <c r="P31" s="9"/>
      <c r="Q31" s="1"/>
      <c r="R31" s="1"/>
      <c r="S31" s="1"/>
      <c r="T31" s="1"/>
      <c r="U31" s="1"/>
      <c r="V31" s="1"/>
      <c r="W31" s="1"/>
      <c r="X31" s="9"/>
      <c r="Y31" s="9"/>
      <c r="Z31" s="9"/>
      <c r="AA31" s="9"/>
      <c r="AB31" s="9"/>
      <c r="AC31" s="9"/>
      <c r="AD31" s="9"/>
      <c r="AE31" s="9"/>
      <c r="AF31" s="9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2.75">
      <c r="A32" s="1"/>
      <c r="B32" s="37"/>
      <c r="C32" s="33"/>
      <c r="D32" s="33"/>
      <c r="E32" s="33"/>
      <c r="F32" s="33"/>
      <c r="G32" s="33"/>
      <c r="H32" s="33"/>
      <c r="I32" s="33"/>
      <c r="J32" s="33"/>
      <c r="K32" s="33"/>
      <c r="L32" s="35"/>
      <c r="M32" s="1"/>
      <c r="N32" s="1"/>
      <c r="O32" s="1"/>
      <c r="P32" s="9"/>
      <c r="Q32" s="1"/>
      <c r="R32" s="1"/>
      <c r="S32" s="1"/>
      <c r="T32" s="1"/>
      <c r="U32" s="1"/>
      <c r="V32" s="1"/>
      <c r="W32" s="1"/>
      <c r="X32" s="9"/>
      <c r="Y32" s="9"/>
      <c r="Z32" s="9"/>
      <c r="AA32" s="9"/>
      <c r="AB32" s="9"/>
      <c r="AC32" s="9"/>
      <c r="AD32" s="9"/>
      <c r="AE32" s="9"/>
      <c r="AF32" s="9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2.75">
      <c r="A33" s="1"/>
      <c r="B33" s="37"/>
      <c r="C33" s="33"/>
      <c r="D33" s="33"/>
      <c r="E33" s="33"/>
      <c r="F33" s="33"/>
      <c r="G33" s="33"/>
      <c r="H33" s="33"/>
      <c r="I33" s="33"/>
      <c r="J33" s="33"/>
      <c r="K33" s="33"/>
      <c r="L33" s="35"/>
      <c r="M33" s="1"/>
      <c r="N33" s="1"/>
      <c r="O33" s="1"/>
      <c r="P33" s="9"/>
      <c r="Q33" s="1"/>
      <c r="R33" s="1"/>
      <c r="S33" s="1"/>
      <c r="T33" s="1"/>
      <c r="U33" s="1"/>
      <c r="V33" s="1"/>
      <c r="W33" s="1"/>
      <c r="X33" s="9"/>
      <c r="Y33" s="9"/>
      <c r="Z33" s="9"/>
      <c r="AA33" s="9"/>
      <c r="AB33" s="9"/>
      <c r="AC33" s="9"/>
      <c r="AD33" s="9"/>
      <c r="AE33" s="9"/>
      <c r="AF33" s="9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2.75">
      <c r="A34" s="1"/>
      <c r="B34" s="37"/>
      <c r="C34" s="33"/>
      <c r="D34" s="33"/>
      <c r="E34" s="33"/>
      <c r="F34" s="33"/>
      <c r="G34" s="33"/>
      <c r="H34" s="33"/>
      <c r="I34" s="33"/>
      <c r="J34" s="33"/>
      <c r="K34" s="33"/>
      <c r="L34" s="35"/>
      <c r="M34" s="1"/>
      <c r="N34" s="1"/>
      <c r="O34" s="1"/>
      <c r="P34" s="9"/>
      <c r="Q34" s="1"/>
      <c r="R34" s="1"/>
      <c r="S34" s="1"/>
      <c r="T34" s="1"/>
      <c r="U34" s="1"/>
      <c r="V34" s="1"/>
      <c r="W34" s="1"/>
      <c r="X34" s="9"/>
      <c r="Y34" s="9"/>
      <c r="Z34" s="9"/>
      <c r="AA34" s="9"/>
      <c r="AB34" s="9"/>
      <c r="AC34" s="9"/>
      <c r="AD34" s="9"/>
      <c r="AE34" s="9"/>
      <c r="AF34" s="9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2.75">
      <c r="A35" s="1"/>
      <c r="B35" s="37"/>
      <c r="C35" s="33"/>
      <c r="D35" s="33"/>
      <c r="E35" s="33"/>
      <c r="F35" s="33"/>
      <c r="G35" s="33"/>
      <c r="H35" s="33"/>
      <c r="I35" s="33"/>
      <c r="J35" s="33"/>
      <c r="K35" s="33"/>
      <c r="L35" s="35"/>
      <c r="M35" s="1"/>
      <c r="N35" s="1"/>
      <c r="O35" s="1"/>
      <c r="P35" s="9"/>
      <c r="Q35" s="1"/>
      <c r="R35" s="1"/>
      <c r="S35" s="1"/>
      <c r="T35" s="1"/>
      <c r="U35" s="1"/>
      <c r="V35" s="1"/>
      <c r="W35" s="1"/>
      <c r="X35" s="9"/>
      <c r="Y35" s="9"/>
      <c r="Z35" s="9"/>
      <c r="AA35" s="9"/>
      <c r="AB35" s="9"/>
      <c r="AC35" s="9"/>
      <c r="AD35" s="9"/>
      <c r="AE35" s="9"/>
      <c r="AF35" s="9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2.75">
      <c r="A36" s="1"/>
      <c r="B36" s="37"/>
      <c r="C36" s="33"/>
      <c r="D36" s="33"/>
      <c r="E36" s="33"/>
      <c r="F36" s="33"/>
      <c r="G36" s="33"/>
      <c r="H36" s="33"/>
      <c r="I36" s="33"/>
      <c r="J36" s="33"/>
      <c r="K36" s="33"/>
      <c r="L36" s="35"/>
      <c r="M36" s="1"/>
      <c r="N36" s="1"/>
      <c r="O36" s="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2.75">
      <c r="A37" s="1"/>
      <c r="B37" s="37"/>
      <c r="C37" s="33"/>
      <c r="D37" s="33"/>
      <c r="E37" s="33"/>
      <c r="F37" s="33"/>
      <c r="G37" s="33"/>
      <c r="H37" s="33"/>
      <c r="I37" s="33"/>
      <c r="J37" s="33"/>
      <c r="K37" s="33"/>
      <c r="L37" s="35"/>
      <c r="M37" s="1"/>
      <c r="N37" s="1"/>
      <c r="O37" s="1"/>
      <c r="P37" s="9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2" customHeight="1">
      <c r="A38" s="1"/>
      <c r="B38" s="37"/>
      <c r="C38" s="33"/>
      <c r="D38" s="33"/>
      <c r="E38" s="33"/>
      <c r="F38" s="33"/>
      <c r="G38" s="33"/>
      <c r="H38" s="33"/>
      <c r="I38" s="33"/>
      <c r="J38" s="33"/>
      <c r="K38" s="33"/>
      <c r="L38" s="35"/>
      <c r="M38" s="1"/>
      <c r="N38" s="1"/>
      <c r="O38" s="1"/>
      <c r="P38" s="9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2.75">
      <c r="A39" s="1"/>
      <c r="B39" s="37"/>
      <c r="C39" s="33"/>
      <c r="D39" s="33"/>
      <c r="E39" s="33"/>
      <c r="F39" s="33"/>
      <c r="G39" s="33"/>
      <c r="H39" s="33"/>
      <c r="I39" s="33"/>
      <c r="J39" s="33"/>
      <c r="K39" s="33"/>
      <c r="L39" s="35"/>
      <c r="M39" s="1"/>
      <c r="N39" s="1"/>
      <c r="O39" s="1"/>
      <c r="P39" s="9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2.75">
      <c r="A40" s="1"/>
      <c r="B40" s="37"/>
      <c r="C40" s="33"/>
      <c r="D40" s="33"/>
      <c r="E40" s="33"/>
      <c r="F40" s="33"/>
      <c r="G40" s="33"/>
      <c r="H40" s="33"/>
      <c r="I40" s="33"/>
      <c r="J40" s="33"/>
      <c r="K40" s="33"/>
      <c r="L40" s="35"/>
      <c r="M40" s="1"/>
      <c r="N40" s="1"/>
      <c r="O40" s="1"/>
      <c r="P40" s="9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2.75">
      <c r="A41" s="1"/>
      <c r="B41" s="37"/>
      <c r="C41" s="33"/>
      <c r="D41" s="33"/>
      <c r="E41" s="33"/>
      <c r="F41" s="33"/>
      <c r="G41" s="33"/>
      <c r="H41" s="33"/>
      <c r="I41" s="33"/>
      <c r="J41" s="33"/>
      <c r="K41" s="33"/>
      <c r="L41" s="35"/>
      <c r="M41" s="1"/>
      <c r="N41" s="1"/>
      <c r="O41" s="1"/>
      <c r="P41" s="9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2.75">
      <c r="A42" s="1"/>
      <c r="B42" s="37"/>
      <c r="C42" s="33"/>
      <c r="D42" s="33"/>
      <c r="E42" s="33"/>
      <c r="F42" s="33"/>
      <c r="G42" s="33"/>
      <c r="H42" s="33"/>
      <c r="I42" s="33"/>
      <c r="J42" s="33"/>
      <c r="K42" s="33"/>
      <c r="L42" s="35"/>
      <c r="M42" s="1"/>
      <c r="N42" s="1"/>
      <c r="O42" s="1"/>
      <c r="P42" s="9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2.75">
      <c r="A43" s="1"/>
      <c r="B43" s="37"/>
      <c r="C43" s="33"/>
      <c r="D43" s="33"/>
      <c r="E43" s="33"/>
      <c r="F43" s="33"/>
      <c r="G43" s="33"/>
      <c r="H43" s="33"/>
      <c r="I43" s="33"/>
      <c r="J43" s="33"/>
      <c r="K43" s="33"/>
      <c r="L43" s="35"/>
      <c r="M43" s="1"/>
      <c r="N43" s="1"/>
      <c r="O43" s="1"/>
      <c r="P43" s="9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2.75">
      <c r="A44" s="1"/>
      <c r="B44" s="37"/>
      <c r="C44" s="33"/>
      <c r="D44" s="33"/>
      <c r="E44" s="33"/>
      <c r="F44" s="33"/>
      <c r="G44" s="33"/>
      <c r="H44" s="33"/>
      <c r="I44" s="33"/>
      <c r="J44" s="33"/>
      <c r="K44" s="33"/>
      <c r="L44" s="3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2.75">
      <c r="A45" s="1"/>
      <c r="B45" s="37"/>
      <c r="C45" s="33"/>
      <c r="D45" s="33"/>
      <c r="E45" s="33"/>
      <c r="F45" s="33"/>
      <c r="G45" s="33"/>
      <c r="H45" s="33"/>
      <c r="I45" s="33"/>
      <c r="J45" s="33"/>
      <c r="K45" s="33"/>
      <c r="L45" s="35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2.75">
      <c r="A46" s="1"/>
      <c r="B46" s="37"/>
      <c r="C46" s="33"/>
      <c r="D46" s="33"/>
      <c r="E46" s="33"/>
      <c r="F46" s="33"/>
      <c r="G46" s="33"/>
      <c r="H46" s="33"/>
      <c r="I46" s="33"/>
      <c r="J46" s="33"/>
      <c r="K46" s="33"/>
      <c r="L46" s="35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2.75">
      <c r="A47" s="1"/>
      <c r="B47" s="37"/>
      <c r="C47" s="33"/>
      <c r="D47" s="33"/>
      <c r="E47" s="33"/>
      <c r="F47" s="33"/>
      <c r="G47" s="33"/>
      <c r="H47" s="33"/>
      <c r="I47" s="33"/>
      <c r="J47" s="33"/>
      <c r="K47" s="33"/>
      <c r="L47" s="35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thickBot="1">
      <c r="A48" s="1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40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2.75">
      <c r="A49" s="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2.75">
      <c r="A50" s="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2.75">
      <c r="A51" s="1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2.75">
      <c r="A52" s="1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2.75">
      <c r="A53" s="1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2.75">
      <c r="A54" s="1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42"/>
      <c r="O54" s="43"/>
      <c r="P54" s="44"/>
      <c r="Q54" s="9"/>
      <c r="R54" s="9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2.75">
      <c r="A55" s="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42"/>
      <c r="O55" s="30"/>
      <c r="P55" s="44"/>
      <c r="Q55" s="9"/>
      <c r="R55" s="9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2.75">
      <c r="A56" s="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42"/>
      <c r="O56" s="30"/>
      <c r="P56" s="44"/>
      <c r="Q56" s="9"/>
      <c r="R56" s="9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2.75">
      <c r="A57" s="1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42"/>
      <c r="O57" s="30"/>
      <c r="P57" s="44"/>
      <c r="Q57" s="9"/>
      <c r="R57" s="9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2.75">
      <c r="A58" s="1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42"/>
      <c r="O58" s="30"/>
      <c r="P58" s="44"/>
      <c r="Q58" s="9"/>
      <c r="R58" s="9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2.75">
      <c r="A59" s="1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42"/>
      <c r="O59" s="30"/>
      <c r="P59" s="44"/>
      <c r="Q59" s="9"/>
      <c r="R59" s="9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2.75">
      <c r="A60" s="1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42"/>
      <c r="O60" s="30"/>
      <c r="P60" s="44"/>
      <c r="Q60" s="9"/>
      <c r="R60" s="9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2.75">
      <c r="A61" s="1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42"/>
      <c r="O61" s="30"/>
      <c r="P61" s="44"/>
      <c r="Q61" s="9"/>
      <c r="R61" s="9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2.75">
      <c r="A62" s="1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42"/>
      <c r="O62" s="30"/>
      <c r="P62" s="44"/>
      <c r="Q62" s="9"/>
      <c r="R62" s="9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2.75">
      <c r="A63" s="1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2.75">
      <c r="A64" s="1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2.75">
      <c r="A65" s="1"/>
      <c r="B65" s="9"/>
      <c r="C65" s="45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2.75">
      <c r="A66" s="1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2.75">
      <c r="A67" s="1"/>
      <c r="B67" s="41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2.75">
      <c r="A68" s="1"/>
      <c r="B68" s="41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2.75">
      <c r="A69" s="1"/>
      <c r="B69" s="41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2.75">
      <c r="A70" s="1"/>
      <c r="B70" s="41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2.75">
      <c r="A71" s="1"/>
      <c r="B71" s="41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2.75">
      <c r="A72" s="1"/>
      <c r="B72" s="41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2.75">
      <c r="A73" s="1"/>
      <c r="B73" s="41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2.75">
      <c r="A74" s="1"/>
      <c r="B74" s="41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2.75">
      <c r="A75" s="1"/>
      <c r="B75" s="41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2.75">
      <c r="A76" s="1"/>
      <c r="B76" s="41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2.75">
      <c r="A77" s="1"/>
      <c r="B77" s="41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2.75">
      <c r="A78" s="1"/>
      <c r="B78" s="41"/>
      <c r="C78" s="9"/>
      <c r="D78" s="9"/>
      <c r="E78" s="9"/>
      <c r="F78" s="9"/>
      <c r="G78" s="9"/>
      <c r="H78" s="9"/>
      <c r="I78" s="9"/>
      <c r="J78" s="45"/>
      <c r="K78" s="45"/>
      <c r="L78" s="45"/>
      <c r="M78" s="45"/>
      <c r="N78" s="45"/>
      <c r="O78" s="45"/>
      <c r="P78" s="9"/>
      <c r="Q78" s="9"/>
      <c r="R78" s="9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2.75">
      <c r="A79" s="1"/>
      <c r="B79" s="41"/>
      <c r="C79" s="9"/>
      <c r="D79" s="9"/>
      <c r="E79" s="9"/>
      <c r="F79" s="9"/>
      <c r="G79" s="9"/>
      <c r="H79" s="9"/>
      <c r="I79" s="9"/>
      <c r="J79" s="45"/>
      <c r="K79" s="46"/>
      <c r="L79" s="45"/>
      <c r="M79" s="45"/>
      <c r="N79" s="45"/>
      <c r="O79" s="45"/>
      <c r="P79" s="9"/>
      <c r="Q79" s="9"/>
      <c r="R79" s="9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2.75">
      <c r="A80" s="1"/>
      <c r="B80" s="41"/>
      <c r="C80" s="9"/>
      <c r="D80" s="9"/>
      <c r="E80" s="9"/>
      <c r="F80" s="9"/>
      <c r="G80" s="9"/>
      <c r="H80" s="9"/>
      <c r="I80" s="9"/>
      <c r="J80" s="45"/>
      <c r="K80" s="46"/>
      <c r="L80" s="45"/>
      <c r="M80" s="47"/>
      <c r="N80" s="48"/>
      <c r="O80" s="48"/>
      <c r="P80" s="30"/>
      <c r="Q80" s="9"/>
      <c r="R80" s="9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2.75">
      <c r="A81" s="1"/>
      <c r="B81" s="41"/>
      <c r="C81" s="9"/>
      <c r="D81" s="9"/>
      <c r="E81" s="9"/>
      <c r="F81" s="9"/>
      <c r="G81" s="9"/>
      <c r="H81" s="9"/>
      <c r="I81" s="9"/>
      <c r="J81" s="45"/>
      <c r="K81" s="46"/>
      <c r="L81" s="45"/>
      <c r="M81" s="47"/>
      <c r="N81" s="48"/>
      <c r="O81" s="48"/>
      <c r="P81" s="30"/>
      <c r="Q81" s="9"/>
      <c r="R81" s="9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2.75">
      <c r="A82" s="1"/>
      <c r="B82" s="41"/>
      <c r="C82" s="9"/>
      <c r="D82" s="9"/>
      <c r="E82" s="9"/>
      <c r="F82" s="9"/>
      <c r="G82" s="9"/>
      <c r="H82" s="9"/>
      <c r="I82" s="9"/>
      <c r="J82" s="45"/>
      <c r="K82" s="46"/>
      <c r="L82" s="45"/>
      <c r="M82" s="47"/>
      <c r="N82" s="48"/>
      <c r="O82" s="48"/>
      <c r="P82" s="30"/>
      <c r="Q82" s="9"/>
      <c r="R82" s="9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2.75">
      <c r="A83" s="1"/>
      <c r="B83" s="41"/>
      <c r="C83" s="9"/>
      <c r="D83" s="9"/>
      <c r="E83" s="9"/>
      <c r="F83" s="9"/>
      <c r="G83" s="9"/>
      <c r="H83" s="9"/>
      <c r="I83" s="9"/>
      <c r="J83" s="45"/>
      <c r="K83" s="46"/>
      <c r="L83" s="45"/>
      <c r="M83" s="47"/>
      <c r="N83" s="48"/>
      <c r="O83" s="48"/>
      <c r="P83" s="30"/>
      <c r="Q83" s="9"/>
      <c r="R83" s="9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2.75">
      <c r="A84" s="1"/>
      <c r="B84" s="41"/>
      <c r="C84" s="9"/>
      <c r="D84" s="9"/>
      <c r="E84" s="9"/>
      <c r="F84" s="9"/>
      <c r="G84" s="9"/>
      <c r="H84" s="9"/>
      <c r="I84" s="9"/>
      <c r="J84" s="45"/>
      <c r="K84" s="46"/>
      <c r="L84" s="45"/>
      <c r="M84" s="47"/>
      <c r="N84" s="48"/>
      <c r="O84" s="48"/>
      <c r="P84" s="30"/>
      <c r="Q84" s="9"/>
      <c r="R84" s="9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2.75">
      <c r="A85" s="1"/>
      <c r="B85" s="41"/>
      <c r="C85" s="9"/>
      <c r="D85" s="9"/>
      <c r="E85" s="9"/>
      <c r="F85" s="9"/>
      <c r="G85" s="9"/>
      <c r="H85" s="9"/>
      <c r="I85" s="9"/>
      <c r="J85" s="45"/>
      <c r="K85" s="46"/>
      <c r="L85" s="45"/>
      <c r="M85" s="45"/>
      <c r="N85" s="49"/>
      <c r="O85" s="49"/>
      <c r="P85" s="30"/>
      <c r="Q85" s="9"/>
      <c r="R85" s="9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2.75">
      <c r="A86" s="1"/>
      <c r="B86" s="41"/>
      <c r="C86" s="9"/>
      <c r="D86" s="9"/>
      <c r="E86" s="9"/>
      <c r="F86" s="9"/>
      <c r="G86" s="9"/>
      <c r="H86" s="9"/>
      <c r="I86" s="9"/>
      <c r="J86" s="45"/>
      <c r="K86" s="46"/>
      <c r="L86" s="45"/>
      <c r="M86" s="47"/>
      <c r="N86" s="49"/>
      <c r="O86" s="49"/>
      <c r="P86" s="48"/>
      <c r="Q86" s="9"/>
      <c r="R86" s="9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2.75">
      <c r="A87" s="1"/>
      <c r="B87" s="41"/>
      <c r="C87" s="9"/>
      <c r="D87" s="9"/>
      <c r="E87" s="9"/>
      <c r="F87" s="9"/>
      <c r="G87" s="9"/>
      <c r="H87" s="9"/>
      <c r="I87" s="9"/>
      <c r="J87" s="45"/>
      <c r="K87" s="46"/>
      <c r="L87" s="45"/>
      <c r="M87" s="47"/>
      <c r="N87" s="49"/>
      <c r="O87" s="49"/>
      <c r="P87" s="48"/>
      <c r="Q87" s="9"/>
      <c r="R87" s="9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2.75">
      <c r="A88" s="1"/>
      <c r="B88" s="41"/>
      <c r="C88" s="9"/>
      <c r="D88" s="9"/>
      <c r="E88" s="9"/>
      <c r="F88" s="9"/>
      <c r="G88" s="9"/>
      <c r="H88" s="9"/>
      <c r="I88" s="9"/>
      <c r="J88" s="45"/>
      <c r="K88" s="46"/>
      <c r="L88" s="45"/>
      <c r="M88" s="47"/>
      <c r="N88" s="49"/>
      <c r="O88" s="49"/>
      <c r="P88" s="48"/>
      <c r="Q88" s="9"/>
      <c r="R88" s="9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2.75">
      <c r="A89" s="1"/>
      <c r="B89" s="41"/>
      <c r="C89" s="9"/>
      <c r="D89" s="9"/>
      <c r="E89" s="9"/>
      <c r="F89" s="9"/>
      <c r="G89" s="9"/>
      <c r="H89" s="9"/>
      <c r="I89" s="9"/>
      <c r="J89" s="45"/>
      <c r="K89" s="46"/>
      <c r="L89" s="45"/>
      <c r="M89" s="47"/>
      <c r="N89" s="49"/>
      <c r="O89" s="49"/>
      <c r="P89" s="48"/>
      <c r="Q89" s="9"/>
      <c r="R89" s="9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2.75">
      <c r="A90" s="1"/>
      <c r="B90" s="41"/>
      <c r="C90" s="9"/>
      <c r="D90" s="9"/>
      <c r="E90" s="9"/>
      <c r="F90" s="9"/>
      <c r="G90" s="9"/>
      <c r="H90" s="9"/>
      <c r="I90" s="9"/>
      <c r="J90" s="45"/>
      <c r="K90" s="46"/>
      <c r="L90" s="45"/>
      <c r="M90" s="47"/>
      <c r="N90" s="49"/>
      <c r="O90" s="49"/>
      <c r="P90" s="48"/>
      <c r="Q90" s="9"/>
      <c r="R90" s="9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2.75">
      <c r="A91" s="1"/>
      <c r="B91" s="41"/>
      <c r="C91" s="9"/>
      <c r="D91" s="9"/>
      <c r="E91" s="9"/>
      <c r="F91" s="9"/>
      <c r="G91" s="9"/>
      <c r="H91" s="9"/>
      <c r="I91" s="9"/>
      <c r="J91" s="45"/>
      <c r="K91" s="46"/>
      <c r="L91" s="45"/>
      <c r="M91" s="45"/>
      <c r="N91" s="49"/>
      <c r="O91" s="49"/>
      <c r="P91" s="30"/>
      <c r="Q91" s="9"/>
      <c r="R91" s="9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2.75">
      <c r="A92" s="1"/>
      <c r="B92" s="41"/>
      <c r="C92" s="9"/>
      <c r="D92" s="9"/>
      <c r="E92" s="9"/>
      <c r="F92" s="9"/>
      <c r="G92" s="9"/>
      <c r="H92" s="9"/>
      <c r="I92" s="9"/>
      <c r="J92" s="47"/>
      <c r="K92" s="47"/>
      <c r="L92" s="45"/>
      <c r="M92" s="45"/>
      <c r="N92" s="45"/>
      <c r="O92" s="45"/>
      <c r="P92" s="9"/>
      <c r="Q92" s="9"/>
      <c r="R92" s="9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2.75">
      <c r="A93" s="1"/>
      <c r="B93" s="41"/>
      <c r="C93" s="9"/>
      <c r="D93" s="9"/>
      <c r="E93" s="9"/>
      <c r="F93" s="9"/>
      <c r="G93" s="9"/>
      <c r="H93" s="9"/>
      <c r="I93" s="9"/>
      <c r="J93" s="45"/>
      <c r="K93" s="46"/>
      <c r="L93" s="45"/>
      <c r="M93" s="45"/>
      <c r="N93" s="45"/>
      <c r="O93" s="45"/>
      <c r="P93" s="9"/>
      <c r="Q93" s="9"/>
      <c r="R93" s="9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2.75">
      <c r="A94" s="1"/>
      <c r="B94" s="41"/>
      <c r="C94" s="9"/>
      <c r="D94" s="9"/>
      <c r="E94" s="9"/>
      <c r="F94" s="9"/>
      <c r="G94" s="9"/>
      <c r="H94" s="9"/>
      <c r="I94" s="9"/>
      <c r="J94" s="45"/>
      <c r="K94" s="46"/>
      <c r="L94" s="45"/>
      <c r="M94" s="45"/>
      <c r="N94" s="45"/>
      <c r="O94" s="45"/>
      <c r="P94" s="9"/>
      <c r="Q94" s="9"/>
      <c r="R94" s="9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2.75">
      <c r="A95" s="1"/>
      <c r="B95" s="41"/>
      <c r="C95" s="9"/>
      <c r="D95" s="9"/>
      <c r="E95" s="9"/>
      <c r="F95" s="9"/>
      <c r="G95" s="9"/>
      <c r="H95" s="9"/>
      <c r="I95" s="45"/>
      <c r="J95" s="45"/>
      <c r="K95" s="45"/>
      <c r="L95" s="45"/>
      <c r="M95" s="45"/>
      <c r="N95" s="45"/>
      <c r="O95" s="45"/>
      <c r="P95" s="9"/>
      <c r="Q95" s="9"/>
      <c r="R95" s="9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2.75">
      <c r="A96" s="1"/>
      <c r="B96" s="41"/>
      <c r="C96" s="9"/>
      <c r="D96" s="9"/>
      <c r="E96" s="9"/>
      <c r="F96" s="9"/>
      <c r="G96" s="9"/>
      <c r="H96" s="9"/>
      <c r="I96" s="45"/>
      <c r="J96" s="45"/>
      <c r="K96" s="45"/>
      <c r="L96" s="45"/>
      <c r="M96" s="45"/>
      <c r="N96" s="45"/>
      <c r="O96" s="45"/>
      <c r="P96" s="9"/>
      <c r="Q96" s="9"/>
      <c r="R96" s="9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2.75">
      <c r="A97" s="1"/>
      <c r="B97" s="41"/>
      <c r="C97" s="9"/>
      <c r="D97" s="9"/>
      <c r="E97" s="9"/>
      <c r="F97" s="9"/>
      <c r="G97" s="9"/>
      <c r="H97" s="9"/>
      <c r="I97" s="45"/>
      <c r="J97" s="45"/>
      <c r="K97" s="45"/>
      <c r="L97" s="45"/>
      <c r="M97" s="45"/>
      <c r="N97" s="45"/>
      <c r="O97" s="45"/>
      <c r="P97" s="9"/>
      <c r="Q97" s="9"/>
      <c r="R97" s="9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2.75">
      <c r="A98" s="1"/>
      <c r="B98" s="41"/>
      <c r="C98" s="9"/>
      <c r="D98" s="9"/>
      <c r="E98" s="9"/>
      <c r="F98" s="45"/>
      <c r="G98" s="47"/>
      <c r="H98" s="47"/>
      <c r="I98" s="46"/>
      <c r="J98" s="46"/>
      <c r="K98" s="45"/>
      <c r="L98" s="45"/>
      <c r="M98" s="45"/>
      <c r="N98" s="45"/>
      <c r="O98" s="45"/>
      <c r="P98" s="9"/>
      <c r="Q98" s="9"/>
      <c r="R98" s="9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2.75">
      <c r="A99" s="1"/>
      <c r="B99" s="41"/>
      <c r="C99" s="9"/>
      <c r="D99" s="9"/>
      <c r="E99" s="9"/>
      <c r="F99" s="45"/>
      <c r="G99" s="47"/>
      <c r="H99" s="47"/>
      <c r="I99" s="46"/>
      <c r="J99" s="45"/>
      <c r="K99" s="45"/>
      <c r="L99" s="45"/>
      <c r="M99" s="45"/>
      <c r="N99" s="45"/>
      <c r="O99" s="45"/>
      <c r="P99" s="9"/>
      <c r="Q99" s="9"/>
      <c r="R99" s="9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2.75">
      <c r="A100" s="1"/>
      <c r="B100" s="41"/>
      <c r="C100" s="9"/>
      <c r="D100" s="9"/>
      <c r="E100" s="9"/>
      <c r="F100" s="45"/>
      <c r="G100" s="47"/>
      <c r="H100" s="47"/>
      <c r="I100" s="46"/>
      <c r="J100" s="45"/>
      <c r="K100" s="45"/>
      <c r="L100" s="45"/>
      <c r="M100" s="45"/>
      <c r="N100" s="45"/>
      <c r="O100" s="45"/>
      <c r="P100" s="9"/>
      <c r="Q100" s="9"/>
      <c r="R100" s="9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2.75">
      <c r="A101" s="1"/>
      <c r="B101" s="41"/>
      <c r="C101" s="9"/>
      <c r="D101" s="9"/>
      <c r="E101" s="9"/>
      <c r="F101" s="45"/>
      <c r="G101" s="47"/>
      <c r="H101" s="47"/>
      <c r="I101" s="46"/>
      <c r="J101" s="45"/>
      <c r="K101" s="45"/>
      <c r="L101" s="45"/>
      <c r="M101" s="45"/>
      <c r="N101" s="45"/>
      <c r="O101" s="45"/>
      <c r="P101" s="9"/>
      <c r="Q101" s="9"/>
      <c r="R101" s="9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2.75">
      <c r="A102" s="1"/>
      <c r="B102" s="41"/>
      <c r="C102" s="9"/>
      <c r="D102" s="9"/>
      <c r="E102" s="9"/>
      <c r="F102" s="45"/>
      <c r="G102" s="47"/>
      <c r="H102" s="47"/>
      <c r="I102" s="46"/>
      <c r="J102" s="45"/>
      <c r="K102" s="45"/>
      <c r="L102" s="45"/>
      <c r="M102" s="45"/>
      <c r="N102" s="45"/>
      <c r="O102" s="45"/>
      <c r="P102" s="9"/>
      <c r="Q102" s="9"/>
      <c r="R102" s="9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2.75">
      <c r="A103" s="1"/>
      <c r="B103" s="41"/>
      <c r="C103" s="9"/>
      <c r="D103" s="9"/>
      <c r="E103" s="9"/>
      <c r="F103" s="45"/>
      <c r="G103" s="45"/>
      <c r="H103" s="47"/>
      <c r="I103" s="47"/>
      <c r="J103" s="45"/>
      <c r="K103" s="45"/>
      <c r="L103" s="45"/>
      <c r="M103" s="45"/>
      <c r="N103" s="45"/>
      <c r="O103" s="45"/>
      <c r="P103" s="9"/>
      <c r="Q103" s="9"/>
      <c r="R103" s="9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2.75">
      <c r="A104" s="1"/>
      <c r="B104" s="41"/>
      <c r="C104" s="9"/>
      <c r="D104" s="9"/>
      <c r="E104" s="9"/>
      <c r="F104" s="45"/>
      <c r="G104" s="45"/>
      <c r="H104" s="47"/>
      <c r="I104" s="47"/>
      <c r="J104" s="45"/>
      <c r="K104" s="45"/>
      <c r="L104" s="45"/>
      <c r="M104" s="45"/>
      <c r="N104" s="45"/>
      <c r="O104" s="45"/>
      <c r="P104" s="9"/>
      <c r="Q104" s="9"/>
      <c r="R104" s="9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2.75">
      <c r="A105" s="1"/>
      <c r="B105" s="41"/>
      <c r="C105" s="9"/>
      <c r="D105" s="9"/>
      <c r="E105" s="9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9"/>
      <c r="Q105" s="9"/>
      <c r="R105" s="9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2.75">
      <c r="A106" s="1"/>
      <c r="B106" s="41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2.75">
      <c r="A107" s="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2.75">
      <c r="A108" s="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2.75">
      <c r="A109" s="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2.75">
      <c r="A110" s="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2.75">
      <c r="A111" s="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2.75">
      <c r="A112" s="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2.75">
      <c r="A113" s="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2.75">
      <c r="A114" s="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2.75">
      <c r="A115" s="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2.75">
      <c r="A116" s="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2.75">
      <c r="A117" s="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2.75">
      <c r="A118" s="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2.75">
      <c r="A119" s="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2.75">
      <c r="A120" s="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2.75">
      <c r="A121" s="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2.75">
      <c r="A122" s="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2.75">
      <c r="A123" s="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2.75">
      <c r="A124" s="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2.75">
      <c r="A125" s="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2.75">
      <c r="A126" s="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2.75">
      <c r="A127" s="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2.75">
      <c r="A128" s="1"/>
      <c r="B128" s="41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2.75">
      <c r="A129" s="1"/>
      <c r="B129" s="41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2.75">
      <c r="A130" s="1"/>
      <c r="B130" s="41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2.75">
      <c r="A131" s="1"/>
      <c r="B131" s="41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2.75">
      <c r="A132" s="1"/>
      <c r="B132" s="41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2.75">
      <c r="A133" s="1"/>
      <c r="B133" s="41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2.75">
      <c r="A134" s="1"/>
      <c r="B134" s="41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2.75">
      <c r="A135" s="1"/>
      <c r="B135" s="41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2.75">
      <c r="A136" s="1"/>
      <c r="B136" s="41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2.75">
      <c r="A137" s="1"/>
      <c r="B137" s="41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2.75">
      <c r="A138" s="1"/>
      <c r="B138" s="41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2.75">
      <c r="A139" s="1"/>
      <c r="B139" s="41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2.75">
      <c r="A140" s="1"/>
      <c r="B140" s="41"/>
      <c r="C140" s="41"/>
      <c r="D140" s="41"/>
      <c r="E140" s="41"/>
      <c r="F140" s="41"/>
      <c r="G140" s="41"/>
      <c r="H140" s="41"/>
      <c r="I140" s="41"/>
      <c r="J140" s="9"/>
      <c r="K140" s="9"/>
      <c r="L140" s="9"/>
      <c r="M140" s="9"/>
      <c r="N140" s="9"/>
      <c r="O140" s="9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2.75">
      <c r="A141" s="1"/>
      <c r="B141" s="41"/>
      <c r="C141" s="41"/>
      <c r="D141" s="41"/>
      <c r="E141" s="41"/>
      <c r="F141" s="41"/>
      <c r="G141" s="41"/>
      <c r="H141" s="41"/>
      <c r="I141" s="41"/>
      <c r="J141" s="9"/>
      <c r="K141" s="9"/>
      <c r="L141" s="9"/>
      <c r="M141" s="9"/>
      <c r="N141" s="9"/>
      <c r="O141" s="9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2.75">
      <c r="A142" s="1"/>
      <c r="B142" s="41"/>
      <c r="C142" s="41"/>
      <c r="D142" s="50"/>
      <c r="E142" s="50"/>
      <c r="F142" s="50"/>
      <c r="G142" s="50"/>
      <c r="H142" s="50"/>
      <c r="I142" s="41"/>
      <c r="J142" s="9"/>
      <c r="K142" s="9"/>
      <c r="L142" s="9"/>
      <c r="M142" s="9"/>
      <c r="N142" s="9"/>
      <c r="O142" s="9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2.75">
      <c r="A143" s="1"/>
      <c r="B143" s="41"/>
      <c r="C143" s="41"/>
      <c r="D143" s="50"/>
      <c r="E143" s="50" t="s">
        <v>17</v>
      </c>
      <c r="F143" s="50"/>
      <c r="G143" s="50"/>
      <c r="H143" s="50"/>
      <c r="I143" s="41"/>
      <c r="J143" s="9"/>
      <c r="K143" s="9"/>
      <c r="L143" s="9"/>
      <c r="M143" s="9"/>
      <c r="N143" s="9"/>
      <c r="O143" s="9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2.75">
      <c r="A144" s="1"/>
      <c r="B144" s="41"/>
      <c r="C144" s="41"/>
      <c r="D144" s="50"/>
      <c r="E144" s="51" t="s">
        <v>19</v>
      </c>
      <c r="F144" s="51" t="s">
        <v>20</v>
      </c>
      <c r="G144" s="50"/>
      <c r="H144" s="50"/>
      <c r="I144" s="41"/>
      <c r="J144" s="9"/>
      <c r="K144" s="9"/>
      <c r="L144" s="9"/>
      <c r="M144" s="9"/>
      <c r="N144" s="9"/>
      <c r="O144" s="9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2.75">
      <c r="A145" s="1"/>
      <c r="B145" s="41"/>
      <c r="C145" s="41"/>
      <c r="D145" s="52" t="s">
        <v>27</v>
      </c>
      <c r="E145" s="53">
        <f>E11/I11</f>
        <v>0.7142857142857143</v>
      </c>
      <c r="F145" s="53">
        <f>G11/I11</f>
        <v>0.2857142857142857</v>
      </c>
      <c r="G145" s="50"/>
      <c r="H145" s="50"/>
      <c r="I145" s="41"/>
      <c r="J145" s="9"/>
      <c r="K145" s="9"/>
      <c r="L145" s="9"/>
      <c r="M145" s="9"/>
      <c r="N145" s="9"/>
      <c r="O145" s="9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2.75">
      <c r="A146" s="1"/>
      <c r="B146" s="41"/>
      <c r="C146" s="41"/>
      <c r="D146" s="52" t="s">
        <v>28</v>
      </c>
      <c r="E146" s="53">
        <f>(E13/I13)</f>
        <v>0.8333333333333334</v>
      </c>
      <c r="F146" s="53">
        <f>(G13/I13)</f>
        <v>0.16666666666666666</v>
      </c>
      <c r="G146" s="50"/>
      <c r="H146" s="50"/>
      <c r="I146" s="41"/>
      <c r="J146" s="9"/>
      <c r="K146" s="9"/>
      <c r="L146" s="9"/>
      <c r="M146" s="9"/>
      <c r="N146" s="9"/>
      <c r="O146" s="9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2.75">
      <c r="A147" s="1"/>
      <c r="B147" s="41"/>
      <c r="C147" s="41"/>
      <c r="D147" s="54" t="s">
        <v>29</v>
      </c>
      <c r="E147" s="53">
        <f>100*ABS(E146-F146)</f>
        <v>66.66666666666667</v>
      </c>
      <c r="F147" s="50"/>
      <c r="G147" s="50"/>
      <c r="H147" s="50"/>
      <c r="I147" s="41"/>
      <c r="J147" s="9"/>
      <c r="K147" s="9"/>
      <c r="L147" s="9"/>
      <c r="M147" s="9"/>
      <c r="N147" s="9"/>
      <c r="O147" s="9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2.75">
      <c r="A148" s="1"/>
      <c r="B148" s="41"/>
      <c r="C148" s="41"/>
      <c r="D148" s="54" t="s">
        <v>30</v>
      </c>
      <c r="E148" s="53">
        <f>E146*E145</f>
        <v>0.5952380952380952</v>
      </c>
      <c r="F148" s="53">
        <f>F146*F145</f>
        <v>0.047619047619047616</v>
      </c>
      <c r="G148" s="50"/>
      <c r="H148" s="50"/>
      <c r="I148" s="41"/>
      <c r="J148" s="9"/>
      <c r="K148" s="9"/>
      <c r="L148" s="9"/>
      <c r="M148" s="9"/>
      <c r="N148" s="9"/>
      <c r="O148" s="9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2.75">
      <c r="A149" s="1"/>
      <c r="B149" s="41"/>
      <c r="C149" s="41"/>
      <c r="D149" s="52" t="s">
        <v>26</v>
      </c>
      <c r="E149" s="53">
        <f>MIN(E146:F146)/MAX(E146:F146)</f>
        <v>0.19999999999999998</v>
      </c>
      <c r="F149" s="50"/>
      <c r="G149" s="50"/>
      <c r="H149" s="50"/>
      <c r="I149" s="41"/>
      <c r="J149" s="9"/>
      <c r="K149" s="9"/>
      <c r="L149" s="9"/>
      <c r="M149" s="9"/>
      <c r="N149" s="9"/>
      <c r="O149" s="9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2.75">
      <c r="A150" s="1"/>
      <c r="B150" s="41"/>
      <c r="C150" s="41"/>
      <c r="D150" s="50"/>
      <c r="E150" s="51" t="s">
        <v>21</v>
      </c>
      <c r="F150" s="51" t="str">
        <f>IF(E146&gt;F146,E156,F156)</f>
        <v>kvinno</v>
      </c>
      <c r="G150" s="50"/>
      <c r="H150" s="50"/>
      <c r="I150" s="41"/>
      <c r="J150" s="9"/>
      <c r="K150" s="9"/>
      <c r="L150" s="9"/>
      <c r="M150" s="9"/>
      <c r="N150" s="9"/>
      <c r="O150" s="9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2.75">
      <c r="A151" s="1"/>
      <c r="B151" s="41"/>
      <c r="C151" s="41"/>
      <c r="D151" s="50"/>
      <c r="E151" s="51" t="s">
        <v>21</v>
      </c>
      <c r="F151" s="51" t="str">
        <f>IF(E146&gt;F146,E144,F144)</f>
        <v>kvinnor</v>
      </c>
      <c r="G151" s="50"/>
      <c r="H151" s="50"/>
      <c r="I151" s="41"/>
      <c r="J151" s="9"/>
      <c r="K151" s="9"/>
      <c r="L151" s="9"/>
      <c r="M151" s="9"/>
      <c r="N151" s="9"/>
      <c r="O151" s="9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2.75">
      <c r="A152" s="1"/>
      <c r="B152" s="41"/>
      <c r="C152" s="41"/>
      <c r="D152" s="50"/>
      <c r="E152" s="51" t="s">
        <v>21</v>
      </c>
      <c r="F152" s="51" t="str">
        <f>IF(E146&gt;F146,F144,E144)</f>
        <v>män</v>
      </c>
      <c r="G152" s="50"/>
      <c r="H152" s="50"/>
      <c r="I152" s="41"/>
      <c r="J152" s="9"/>
      <c r="K152" s="9"/>
      <c r="L152" s="9"/>
      <c r="M152" s="9"/>
      <c r="N152" s="9"/>
      <c r="O152" s="9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2.75">
      <c r="A153" s="1"/>
      <c r="B153" s="41"/>
      <c r="C153" s="41"/>
      <c r="D153" s="50"/>
      <c r="E153" s="50"/>
      <c r="F153" s="50"/>
      <c r="G153" s="50"/>
      <c r="H153" s="50"/>
      <c r="I153" s="41"/>
      <c r="J153" s="9"/>
      <c r="K153" s="9"/>
      <c r="L153" s="9"/>
      <c r="M153" s="9"/>
      <c r="N153" s="9"/>
      <c r="O153" s="9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2.75">
      <c r="A154" s="1"/>
      <c r="B154" s="41"/>
      <c r="C154" s="41"/>
      <c r="D154" s="50"/>
      <c r="E154" s="50" t="s">
        <v>17</v>
      </c>
      <c r="F154" s="50"/>
      <c r="G154" s="50"/>
      <c r="H154" s="50"/>
      <c r="I154" s="41"/>
      <c r="J154" s="9"/>
      <c r="K154" s="9"/>
      <c r="L154" s="9"/>
      <c r="M154" s="9"/>
      <c r="N154" s="9"/>
      <c r="O154" s="9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2.75">
      <c r="A155" s="1"/>
      <c r="B155" s="41"/>
      <c r="C155" s="41"/>
      <c r="D155" s="50"/>
      <c r="E155" s="51" t="s">
        <v>31</v>
      </c>
      <c r="F155" s="51" t="s">
        <v>32</v>
      </c>
      <c r="G155" s="50"/>
      <c r="H155" s="50"/>
      <c r="I155" s="41"/>
      <c r="J155" s="9"/>
      <c r="K155" s="9"/>
      <c r="L155" s="9"/>
      <c r="M155" s="9"/>
      <c r="N155" s="9"/>
      <c r="O155" s="9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2.75">
      <c r="A156" s="1"/>
      <c r="B156" s="41"/>
      <c r="C156" s="41"/>
      <c r="D156" s="50"/>
      <c r="E156" s="51" t="s">
        <v>22</v>
      </c>
      <c r="F156" s="51" t="s">
        <v>23</v>
      </c>
      <c r="G156" s="50"/>
      <c r="H156" s="50"/>
      <c r="I156" s="41"/>
      <c r="J156" s="9"/>
      <c r="K156" s="9"/>
      <c r="L156" s="9"/>
      <c r="M156" s="9"/>
      <c r="N156" s="9"/>
      <c r="O156" s="9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2.75">
      <c r="A157" s="1"/>
      <c r="B157" s="41"/>
      <c r="C157" s="41"/>
      <c r="D157" s="50"/>
      <c r="E157" s="53">
        <f aca="true" t="shared" si="1" ref="E157:E164">E16/I16</f>
        <v>0.2857142857142857</v>
      </c>
      <c r="F157" s="53">
        <f aca="true" t="shared" si="2" ref="F157:F164">G16/I16</f>
        <v>0.7142857142857143</v>
      </c>
      <c r="G157" s="50"/>
      <c r="H157" s="50"/>
      <c r="I157" s="41"/>
      <c r="J157" s="9"/>
      <c r="K157" s="9"/>
      <c r="L157" s="9"/>
      <c r="M157" s="9"/>
      <c r="N157" s="9"/>
      <c r="O157" s="9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2.75">
      <c r="A158" s="1"/>
      <c r="B158" s="41"/>
      <c r="C158" s="41"/>
      <c r="D158" s="50"/>
      <c r="E158" s="53">
        <f t="shared" si="1"/>
        <v>0.3333333333333333</v>
      </c>
      <c r="F158" s="53">
        <f t="shared" si="2"/>
        <v>0.6666666666666666</v>
      </c>
      <c r="G158" s="50"/>
      <c r="H158" s="50"/>
      <c r="I158" s="41"/>
      <c r="J158" s="9"/>
      <c r="K158" s="9"/>
      <c r="L158" s="9"/>
      <c r="M158" s="9"/>
      <c r="N158" s="9"/>
      <c r="O158" s="9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2.75">
      <c r="A159" s="1"/>
      <c r="B159" s="41"/>
      <c r="C159" s="41"/>
      <c r="D159" s="50"/>
      <c r="E159" s="53">
        <f t="shared" si="1"/>
        <v>0.36363636363636365</v>
      </c>
      <c r="F159" s="53">
        <f t="shared" si="2"/>
        <v>0.6363636363636364</v>
      </c>
      <c r="G159" s="50"/>
      <c r="H159" s="50"/>
      <c r="I159" s="41"/>
      <c r="J159" s="9"/>
      <c r="K159" s="9"/>
      <c r="L159" s="9"/>
      <c r="M159" s="9"/>
      <c r="N159" s="9"/>
      <c r="O159" s="9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2.75">
      <c r="A160" s="1"/>
      <c r="B160" s="41"/>
      <c r="C160" s="41"/>
      <c r="D160" s="50"/>
      <c r="E160" s="53">
        <f t="shared" si="1"/>
        <v>0.38461538461538464</v>
      </c>
      <c r="F160" s="53">
        <f t="shared" si="2"/>
        <v>0.6153846153846154</v>
      </c>
      <c r="G160" s="50"/>
      <c r="H160" s="50"/>
      <c r="I160" s="41"/>
      <c r="J160" s="9"/>
      <c r="K160" s="9"/>
      <c r="L160" s="9"/>
      <c r="M160" s="9"/>
      <c r="N160" s="9"/>
      <c r="O160" s="9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2.75">
      <c r="A161" s="1"/>
      <c r="B161" s="41"/>
      <c r="C161" s="41"/>
      <c r="D161" s="50"/>
      <c r="E161" s="53">
        <f t="shared" si="1"/>
        <v>0.8571428571428571</v>
      </c>
      <c r="F161" s="53">
        <f t="shared" si="2"/>
        <v>0.14285714285714285</v>
      </c>
      <c r="G161" s="50"/>
      <c r="H161" s="50"/>
      <c r="I161" s="41"/>
      <c r="J161" s="9"/>
      <c r="K161" s="9"/>
      <c r="L161" s="9"/>
      <c r="M161" s="9"/>
      <c r="N161" s="9"/>
      <c r="O161" s="9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2.75">
      <c r="A162" s="1"/>
      <c r="B162" s="41"/>
      <c r="C162" s="41"/>
      <c r="D162" s="50"/>
      <c r="E162" s="53">
        <f t="shared" si="1"/>
        <v>0.7777777777777778</v>
      </c>
      <c r="F162" s="53">
        <f t="shared" si="2"/>
        <v>0.2222222222222222</v>
      </c>
      <c r="G162" s="50"/>
      <c r="H162" s="50"/>
      <c r="I162" s="41"/>
      <c r="J162" s="9"/>
      <c r="K162" s="9"/>
      <c r="L162" s="9"/>
      <c r="M162" s="9"/>
      <c r="N162" s="9"/>
      <c r="O162" s="9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2.75">
      <c r="A163" s="1"/>
      <c r="B163" s="41"/>
      <c r="C163" s="41"/>
      <c r="D163" s="50"/>
      <c r="E163" s="53">
        <f t="shared" si="1"/>
        <v>0.7272727272727273</v>
      </c>
      <c r="F163" s="53">
        <f t="shared" si="2"/>
        <v>0.2727272727272727</v>
      </c>
      <c r="G163" s="50"/>
      <c r="H163" s="50"/>
      <c r="I163" s="41"/>
      <c r="J163" s="9"/>
      <c r="K163" s="9"/>
      <c r="L163" s="9"/>
      <c r="M163" s="9"/>
      <c r="N163" s="9"/>
      <c r="O163" s="9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2.75">
      <c r="A164" s="1"/>
      <c r="B164" s="41"/>
      <c r="C164" s="41"/>
      <c r="D164" s="50"/>
      <c r="E164" s="53">
        <f t="shared" si="1"/>
        <v>0.2</v>
      </c>
      <c r="F164" s="53">
        <f t="shared" si="2"/>
        <v>0.8</v>
      </c>
      <c r="G164" s="50"/>
      <c r="H164" s="50"/>
      <c r="I164" s="41"/>
      <c r="J164" s="9"/>
      <c r="K164" s="9"/>
      <c r="L164" s="9"/>
      <c r="M164" s="9"/>
      <c r="N164" s="9"/>
      <c r="O164" s="9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2.75">
      <c r="A165" s="1"/>
      <c r="B165" s="41"/>
      <c r="C165" s="41"/>
      <c r="D165" s="50"/>
      <c r="E165" s="55">
        <f>SUM(E157:E164)/COUNT(E157:E164)</f>
        <v>0.49118659118659125</v>
      </c>
      <c r="F165" s="55">
        <f>SUM(F157:F164)/COUNT(F157:F164)</f>
        <v>0.5088134088134088</v>
      </c>
      <c r="G165" s="53">
        <f>MAX(E165:F165)-MIN(E165:F165)</f>
        <v>0.017626817626817504</v>
      </c>
      <c r="H165" s="50"/>
      <c r="I165" s="41"/>
      <c r="J165" s="9"/>
      <c r="K165" s="9"/>
      <c r="L165" s="9"/>
      <c r="M165" s="9"/>
      <c r="N165" s="9"/>
      <c r="O165" s="9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2.75">
      <c r="A166" s="1"/>
      <c r="B166" s="41"/>
      <c r="C166" s="41"/>
      <c r="D166" s="50"/>
      <c r="E166" s="53">
        <f>ABS(E165*E146*E145)</f>
        <v>0.29237297094439957</v>
      </c>
      <c r="F166" s="53">
        <f>ABS(F165*F146*F145)</f>
        <v>0.02422920994349565</v>
      </c>
      <c r="G166" s="55">
        <f>100*(MAX(E166:F166)-MIN(E166:F166))</f>
        <v>26.814376100090392</v>
      </c>
      <c r="H166" s="50"/>
      <c r="I166" s="41"/>
      <c r="J166" s="9"/>
      <c r="K166" s="9"/>
      <c r="L166" s="9"/>
      <c r="M166" s="9"/>
      <c r="N166" s="9"/>
      <c r="O166" s="9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2.75">
      <c r="A167" s="1"/>
      <c r="B167" s="41"/>
      <c r="C167" s="41"/>
      <c r="D167" s="50"/>
      <c r="E167" s="50"/>
      <c r="F167" s="50"/>
      <c r="G167" s="50"/>
      <c r="H167" s="50"/>
      <c r="I167" s="41"/>
      <c r="J167" s="9"/>
      <c r="K167" s="9"/>
      <c r="L167" s="9"/>
      <c r="M167" s="9"/>
      <c r="N167" s="9"/>
      <c r="O167" s="9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2.75">
      <c r="A168" s="1"/>
      <c r="B168" s="41"/>
      <c r="C168" s="41"/>
      <c r="D168" s="50"/>
      <c r="E168" s="52" t="s">
        <v>18</v>
      </c>
      <c r="F168" s="55">
        <f>(MAX(E166:F166)-MIN(E166:F166))</f>
        <v>0.2681437610009039</v>
      </c>
      <c r="G168" s="50"/>
      <c r="H168" s="50"/>
      <c r="I168" s="41"/>
      <c r="J168" s="9"/>
      <c r="K168" s="9"/>
      <c r="L168" s="9"/>
      <c r="M168" s="9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2.75">
      <c r="A169" s="1"/>
      <c r="B169" s="41"/>
      <c r="C169" s="41"/>
      <c r="D169" s="50"/>
      <c r="E169" s="51" t="s">
        <v>21</v>
      </c>
      <c r="F169" s="51" t="str">
        <f>IF(E166&gt;F166,E156,F156)</f>
        <v>kvinno</v>
      </c>
      <c r="G169" s="50"/>
      <c r="H169" s="50"/>
      <c r="I169" s="41"/>
      <c r="J169" s="9"/>
      <c r="K169" s="9"/>
      <c r="L169" s="9"/>
      <c r="M169" s="9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2.75">
      <c r="A170" s="1"/>
      <c r="B170" s="41"/>
      <c r="C170" s="41"/>
      <c r="D170" s="50"/>
      <c r="E170" s="51" t="s">
        <v>21</v>
      </c>
      <c r="F170" s="51" t="str">
        <f>IF(E166&gt;F166,E144,F144)</f>
        <v>kvinnor</v>
      </c>
      <c r="G170" s="50"/>
      <c r="H170" s="50"/>
      <c r="I170" s="41"/>
      <c r="J170" s="9"/>
      <c r="K170" s="9"/>
      <c r="L170" s="9"/>
      <c r="M170" s="9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2.75">
      <c r="A171" s="1"/>
      <c r="B171" s="41"/>
      <c r="C171" s="41"/>
      <c r="D171" s="50"/>
      <c r="E171" s="51" t="s">
        <v>21</v>
      </c>
      <c r="F171" s="51" t="str">
        <f>IF(E166&gt;F166,E155,F155)</f>
        <v>kvinnors</v>
      </c>
      <c r="G171" s="50"/>
      <c r="H171" s="50"/>
      <c r="I171" s="41"/>
      <c r="J171" s="9"/>
      <c r="K171" s="9"/>
      <c r="L171" s="9"/>
      <c r="M171" s="9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2.75">
      <c r="A172" s="1"/>
      <c r="B172" s="41"/>
      <c r="C172" s="41"/>
      <c r="D172" s="50"/>
      <c r="E172" s="51" t="s">
        <v>21</v>
      </c>
      <c r="F172" s="51" t="str">
        <f>IF(E166&gt;F166,F144,E144)</f>
        <v>män</v>
      </c>
      <c r="G172" s="50"/>
      <c r="H172" s="50"/>
      <c r="I172" s="41"/>
      <c r="J172" s="9"/>
      <c r="K172" s="9"/>
      <c r="L172" s="9"/>
      <c r="M172" s="9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2.75">
      <c r="A173" s="1"/>
      <c r="B173" s="41"/>
      <c r="C173" s="41"/>
      <c r="D173" s="50"/>
      <c r="E173" s="52" t="s">
        <v>26</v>
      </c>
      <c r="F173" s="53">
        <f>(MIN(E166:F166)/MAX(E166:F166))</f>
        <v>0.08287089557298137</v>
      </c>
      <c r="G173" s="50"/>
      <c r="H173" s="50"/>
      <c r="I173" s="41"/>
      <c r="J173" s="9"/>
      <c r="K173" s="9"/>
      <c r="L173" s="9"/>
      <c r="M173" s="9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2.75">
      <c r="A174" s="1"/>
      <c r="B174" s="41"/>
      <c r="C174" s="41"/>
      <c r="D174" s="50"/>
      <c r="E174" s="52" t="s">
        <v>26</v>
      </c>
      <c r="F174" s="50">
        <f>100*(MIN(E166:F166)/MAX(E166:F166))</f>
        <v>8.287089557298136</v>
      </c>
      <c r="G174" s="50"/>
      <c r="H174" s="50"/>
      <c r="I174" s="41"/>
      <c r="J174" s="9"/>
      <c r="K174" s="9"/>
      <c r="L174" s="9"/>
      <c r="M174" s="9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2.75">
      <c r="A175" s="1"/>
      <c r="B175" s="41"/>
      <c r="C175" s="41"/>
      <c r="D175" s="50"/>
      <c r="E175" s="50"/>
      <c r="F175" s="50"/>
      <c r="G175" s="50"/>
      <c r="H175" s="50"/>
      <c r="I175" s="41"/>
      <c r="J175" s="9"/>
      <c r="K175" s="9"/>
      <c r="L175" s="9"/>
      <c r="M175" s="9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2.75">
      <c r="A176" s="1"/>
      <c r="B176" s="41"/>
      <c r="C176" s="41"/>
      <c r="D176" s="50"/>
      <c r="E176" s="50"/>
      <c r="F176" s="50"/>
      <c r="G176" s="50"/>
      <c r="H176" s="50"/>
      <c r="I176" s="41"/>
      <c r="J176" s="9"/>
      <c r="K176" s="9"/>
      <c r="L176" s="9"/>
      <c r="M176" s="9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2.75">
      <c r="A177" s="1"/>
      <c r="B177" s="41"/>
      <c r="C177" s="41"/>
      <c r="D177" s="50"/>
      <c r="E177" s="50"/>
      <c r="F177" s="50"/>
      <c r="G177" s="50"/>
      <c r="H177" s="50"/>
      <c r="I177" s="41"/>
      <c r="J177" s="9"/>
      <c r="K177" s="9"/>
      <c r="L177" s="9"/>
      <c r="M177" s="9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2.75">
      <c r="A178" s="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2.75">
      <c r="A179" s="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2.75">
      <c r="A180" s="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2.75">
      <c r="A181" s="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2.75">
      <c r="A182" s="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2.75">
      <c r="A183" s="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2.75">
      <c r="A184" s="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2.75">
      <c r="A185" s="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2.75">
      <c r="A186" s="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2.75">
      <c r="A187" s="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2.75">
      <c r="A188" s="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2.75">
      <c r="A189" s="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2.75">
      <c r="A190" s="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2.75">
      <c r="A191" s="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2.75">
      <c r="A192" s="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2.75">
      <c r="A193" s="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2.75">
      <c r="A194" s="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2.75">
      <c r="A195" s="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2.75">
      <c r="A196" s="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2.75">
      <c r="A197" s="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2.75">
      <c r="A198" s="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2.75">
      <c r="A199" s="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2.75">
      <c r="A200" s="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2.75">
      <c r="A201" s="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2.75">
      <c r="A202" s="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2.75">
      <c r="A203" s="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2.75">
      <c r="A204" s="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2.75">
      <c r="A205" s="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2.75">
      <c r="A206" s="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:5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1:5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1:5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1:5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1:5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1:5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1:5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1:5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1:5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1:5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</row>
    <row r="445" spans="1:5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spans="1:5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  <row r="447" spans="1:5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</row>
    <row r="448" spans="1:5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</row>
    <row r="449" spans="1:5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</row>
    <row r="450" spans="1:5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</row>
    <row r="451" spans="1:5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1:5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1:5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1:5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spans="1:5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1:5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</row>
    <row r="457" spans="1:5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spans="1:5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  <row r="459" spans="1:5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</row>
    <row r="460" spans="1:5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</row>
    <row r="461" spans="1:5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</row>
    <row r="462" spans="1:52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</row>
    <row r="463" spans="1:5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</row>
    <row r="464" spans="1:52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</row>
    <row r="465" spans="1:52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</row>
    <row r="466" spans="1:5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</row>
    <row r="467" spans="1:52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</row>
    <row r="468" spans="1:5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</row>
    <row r="469" spans="1:52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</row>
    <row r="470" spans="1:52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</row>
    <row r="471" spans="1:5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</row>
    <row r="472" spans="1:52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</row>
    <row r="473" spans="1:52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</row>
    <row r="474" spans="1:52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</row>
    <row r="475" spans="1:52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</row>
    <row r="476" spans="1:52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</row>
    <row r="477" spans="1:52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</row>
    <row r="478" spans="1:52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</row>
    <row r="479" spans="1:52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</row>
    <row r="480" spans="1:52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</row>
    <row r="481" spans="1:52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</row>
    <row r="482" spans="1:52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</row>
    <row r="483" spans="1:52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</row>
    <row r="484" spans="1:52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</row>
    <row r="485" spans="1:52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</row>
    <row r="486" spans="1:52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</row>
    <row r="487" spans="1:52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</row>
    <row r="488" spans="1:52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</row>
    <row r="489" spans="1:52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</row>
    <row r="490" spans="1:52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</row>
    <row r="491" spans="1:52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</row>
    <row r="492" spans="1:52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</row>
    <row r="493" spans="1:52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</row>
    <row r="494" spans="1:52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</row>
    <row r="495" spans="1:52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</row>
    <row r="496" spans="1:52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</row>
    <row r="497" spans="1:52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</row>
    <row r="498" spans="1:52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</row>
    <row r="499" spans="1:52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</row>
    <row r="500" spans="1:52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</row>
    <row r="501" spans="1:52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</row>
    <row r="502" spans="1:52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</row>
    <row r="503" spans="1:52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</row>
    <row r="504" spans="1:52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</row>
    <row r="505" spans="1:52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</row>
    <row r="506" spans="1:52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</row>
    <row r="507" spans="1:52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</row>
    <row r="508" spans="1:52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</row>
    <row r="509" spans="1:52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</row>
    <row r="510" spans="1:52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</row>
    <row r="511" spans="1:52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</row>
    <row r="512" spans="1:52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</row>
    <row r="513" spans="1:52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</row>
    <row r="514" spans="1:52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</row>
    <row r="515" spans="1:52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</row>
    <row r="516" spans="1:52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</row>
    <row r="517" spans="1:52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</row>
    <row r="518" spans="1:52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</row>
    <row r="519" spans="1:52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</row>
    <row r="520" spans="1:52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</row>
    <row r="521" spans="1:52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</row>
    <row r="522" spans="1:52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</row>
    <row r="523" spans="1:52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</row>
    <row r="524" spans="1:52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</row>
    <row r="525" spans="1:52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</row>
    <row r="526" spans="1:52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</row>
    <row r="527" spans="1:52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</row>
    <row r="528" spans="1:52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</row>
    <row r="529" spans="1:52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</row>
    <row r="530" spans="1:52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</row>
    <row r="531" spans="1:52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</row>
    <row r="532" spans="1:52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</row>
    <row r="533" spans="1:52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</row>
    <row r="534" spans="1:52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</row>
    <row r="535" spans="1:52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</row>
    <row r="536" spans="1:52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</row>
    <row r="537" spans="1:52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</row>
    <row r="538" spans="1:52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</row>
    <row r="539" spans="1:52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</row>
    <row r="540" spans="1:52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</row>
    <row r="918" ht="12.75">
      <c r="L918">
        <v>30</v>
      </c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YakiDa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YakiDa</dc:creator>
  <cp:keywords/>
  <dc:description/>
  <cp:lastModifiedBy>no</cp:lastModifiedBy>
  <dcterms:created xsi:type="dcterms:W3CDTF">2010-06-04T16:29:30Z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tgivare">
    <vt:lpwstr>YakiDa</vt:lpwstr>
  </property>
</Properties>
</file>